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'Лист1'!$A$1:$E$537</definedName>
  </definedNames>
  <calcPr fullCalcOnLoad="1"/>
</workbook>
</file>

<file path=xl/sharedStrings.xml><?xml version="1.0" encoding="utf-8"?>
<sst xmlns="http://schemas.openxmlformats.org/spreadsheetml/2006/main" count="1129" uniqueCount="415">
  <si>
    <t>МП "Молодежь города Обнинска"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</si>
  <si>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</si>
  <si>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</si>
  <si>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</si>
  <si>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</si>
  <si>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</si>
  <si>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</si>
  <si>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</si>
  <si>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</si>
  <si>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</si>
  <si>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</si>
  <si>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</si>
  <si>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</si>
  <si>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</si>
  <si>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</si>
  <si>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</si>
  <si>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</si>
  <si>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</si>
  <si>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</si>
  <si>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</si>
  <si>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</si>
  <si>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</si>
  <si>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</si>
  <si>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</si>
  <si>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</si>
  <si>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</si>
  <si>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</si>
  <si>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</si>
  <si>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</si>
  <si>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</si>
  <si>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</si>
  <si>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</si>
  <si>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</si>
  <si>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</si>
  <si>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</si>
  <si>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</si>
  <si>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</si>
  <si>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</si>
  <si>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</si>
  <si>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</si>
  <si>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</si>
  <si>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</si>
  <si>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</si>
  <si>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</si>
  <si>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</si>
  <si>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</si>
  <si>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</si>
  <si>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</si>
  <si>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</si>
  <si>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</si>
  <si>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</si>
  <si>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</si>
  <si>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</si>
  <si>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 xml:space="preserve">Обновление технологической базы школьных столовых муниципальных общеобразовательных учреждений города Обнинска 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</si>
  <si>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</si>
  <si>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</si>
  <si>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</si>
  <si>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</si>
  <si>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</si>
  <si>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</si>
  <si>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</si>
  <si>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</si>
  <si>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</si>
  <si>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</si>
  <si>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</si>
  <si>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</si>
  <si>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</si>
  <si>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</si>
  <si>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</si>
  <si>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01 3 1002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</si>
  <si>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</si>
  <si>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</si>
  <si>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</si>
  <si>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</si>
  <si>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</si>
  <si>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</si>
  <si>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</si>
  <si>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</si>
  <si>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</si>
  <si>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</si>
  <si>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</si>
  <si>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</si>
  <si>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</si>
  <si>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</si>
  <si>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</si>
  <si>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</si>
  <si>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</si>
  <si>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</si>
  <si>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</si>
  <si>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</si>
  <si>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</si>
  <si>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</si>
  <si>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</si>
  <si>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</si>
  <si>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</si>
  <si>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</si>
  <si>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</si>
  <si>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</si>
  <si>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Денежная компенсация в размере 50% по оплате за жилое помещение инвалидам и семьям с детьми-инвалидами, проживающим в приватизированных жилых помещениях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</si>
  <si>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</si>
  <si>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</si>
  <si>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</si>
  <si>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</si>
  <si>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</si>
  <si>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</si>
  <si>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</si>
  <si>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</si>
  <si>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</si>
  <si>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</si>
  <si>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</si>
  <si>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</si>
  <si>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</si>
  <si>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</si>
  <si>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</si>
  <si>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</si>
  <si>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</si>
  <si>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</si>
  <si>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</si>
  <si>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</si>
  <si>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</si>
  <si>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</si>
  <si>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</si>
  <si>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</si>
  <si>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</si>
  <si>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</si>
  <si>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</si>
  <si>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</si>
  <si>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</si>
  <si>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</si>
  <si>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</si>
  <si>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</si>
  <si>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</si>
  <si>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</si>
  <si>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</si>
  <si>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</si>
  <si>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</si>
  <si>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</si>
  <si>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</si>
  <si>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</si>
  <si>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</si>
  <si>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</si>
  <si>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</si>
  <si>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</si>
  <si>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</si>
  <si>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</si>
  <si>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</si>
  <si>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</si>
  <si>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</si>
  <si>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</si>
  <si>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</si>
  <si>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</si>
  <si>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</si>
  <si>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</si>
  <si>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</si>
  <si>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</si>
  <si>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</si>
  <si>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</si>
  <si>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</si>
  <si>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</si>
  <si>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</si>
  <si>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</si>
  <si>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</si>
  <si>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</si>
  <si>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</si>
  <si>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</si>
  <si>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</si>
  <si>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</si>
  <si>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</si>
  <si>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</si>
  <si>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</si>
  <si>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</si>
  <si>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</si>
  <si>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</si>
  <si>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</si>
  <si>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</si>
  <si>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</si>
  <si>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</si>
  <si>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</si>
  <si>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</si>
  <si>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</si>
  <si>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</si>
  <si>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</si>
  <si>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</si>
  <si>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</si>
  <si>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</si>
  <si>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</si>
  <si>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</si>
  <si>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</si>
  <si>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</si>
  <si>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</si>
  <si>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10 0 1001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</si>
  <si>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</si>
  <si>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</si>
  <si>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</si>
  <si>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</si>
  <si>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</si>
  <si>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</si>
  <si>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</si>
  <si>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</si>
  <si>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</si>
  <si>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</si>
  <si>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</si>
  <si>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</si>
  <si>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</si>
  <si>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</si>
  <si>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</si>
  <si>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</si>
  <si>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</si>
  <si>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</si>
  <si>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</si>
  <si>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</si>
  <si>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</si>
  <si>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</si>
  <si>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13 2 1001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</si>
  <si>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</si>
  <si>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</si>
  <si>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</si>
  <si>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</si>
  <si>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</si>
  <si>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</si>
  <si>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</si>
  <si>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</si>
  <si>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</si>
  <si>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</si>
  <si>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</si>
  <si>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</si>
  <si>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</si>
  <si>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</si>
  <si>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</si>
  <si>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</si>
  <si>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</si>
  <si>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</si>
  <si>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</si>
  <si>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</si>
  <si>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</si>
  <si>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</si>
  <si>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</si>
  <si>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</si>
  <si>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</si>
  <si>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</si>
  <si>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</si>
  <si>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</si>
  <si>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</si>
  <si>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</si>
  <si>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Реализация проекта рекультивации полигона ТБО в д. Тимашово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</si>
  <si>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</si>
  <si>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</si>
  <si>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</si>
  <si>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</si>
  <si>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</si>
  <si>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</si>
  <si>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</si>
  <si>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 xml:space="preserve">09 2 1001 </t>
  </si>
  <si>
    <t>70 1 0080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</si>
  <si>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</si>
  <si>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</si>
  <si>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</si>
  <si>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</si>
  <si>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</si>
  <si>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</si>
  <si>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</si>
  <si>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</si>
  <si>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</si>
  <si>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</si>
  <si>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</si>
  <si>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</si>
  <si>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</si>
  <si>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</si>
  <si>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</si>
  <si>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</si>
  <si>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</si>
  <si>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</si>
  <si>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</si>
  <si>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</si>
  <si>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</si>
  <si>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</si>
  <si>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</si>
  <si>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</si>
  <si>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</si>
  <si>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</si>
  <si>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</si>
  <si>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</si>
  <si>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</si>
  <si>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</si>
  <si>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</si>
  <si>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</si>
  <si>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</si>
  <si>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</si>
  <si>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</si>
  <si>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</si>
  <si>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</si>
  <si>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</si>
  <si>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</si>
  <si>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</si>
  <si>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</si>
  <si>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</si>
  <si>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</si>
  <si>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</si>
  <si>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</si>
  <si>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</si>
  <si>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</si>
  <si>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Строительство магистрального хозфекального коллектора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</si>
  <si>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</si>
  <si>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</si>
  <si>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</si>
  <si>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</si>
  <si>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</si>
  <si>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</si>
  <si>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</si>
  <si>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</si>
  <si>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</si>
  <si>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</si>
  <si>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05 1 5380</t>
  </si>
  <si>
    <t>05 1 1020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</si>
  <si>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</si>
  <si>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</si>
  <si>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</si>
  <si>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</si>
  <si>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</si>
  <si>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</si>
  <si>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</si>
  <si>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</si>
  <si>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</si>
  <si>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</si>
  <si>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</si>
  <si>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</si>
  <si>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</si>
  <si>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</si>
  <si>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</si>
  <si>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</si>
  <si>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</si>
  <si>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</si>
  <si>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</si>
  <si>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</si>
  <si>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</si>
  <si>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</si>
  <si>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</si>
  <si>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</si>
  <si>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</si>
  <si>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</si>
  <si>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</si>
  <si>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</si>
  <si>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</si>
  <si>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</si>
  <si>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</si>
  <si>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</si>
  <si>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</si>
  <si>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</si>
  <si>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</si>
  <si>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>Поддержка прочих социально-ориентированных общественных организаций</t>
  </si>
  <si>
    <t>Целевая статья</t>
  </si>
  <si>
    <t>Вид расходов</t>
  </si>
  <si>
    <t>12 2 1002</t>
  </si>
  <si>
    <t>12 2 1004</t>
  </si>
  <si>
    <t>06 0 1001</t>
  </si>
  <si>
    <t>06 0 1002</t>
  </si>
  <si>
    <t>06 0 1003</t>
  </si>
  <si>
    <t>06 0 1004</t>
  </si>
  <si>
    <t>06 0 1005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</si>
  <si>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</si>
  <si>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</si>
  <si>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</si>
  <si>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</si>
  <si>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</si>
  <si>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</si>
  <si>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</si>
  <si>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</si>
  <si>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</si>
  <si>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</si>
  <si>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</si>
  <si>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</si>
  <si>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</si>
  <si>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</si>
  <si>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14 0 0000</t>
  </si>
  <si>
    <t xml:space="preserve">14 0 1001 </t>
  </si>
  <si>
    <t>05 1 1005</t>
  </si>
  <si>
    <t>05 1 1011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</si>
  <si>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</si>
  <si>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</si>
  <si>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</si>
  <si>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</si>
  <si>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</si>
  <si>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</si>
  <si>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</si>
  <si>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</si>
  <si>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</si>
  <si>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</si>
  <si>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</si>
  <si>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</si>
  <si>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</si>
  <si>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</si>
  <si>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</si>
  <si>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</si>
  <si>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</si>
  <si>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</si>
  <si>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</si>
  <si>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</si>
  <si>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</si>
  <si>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2016 и 2017 годов</t>
  </si>
  <si>
    <t>2016 год</t>
  </si>
  <si>
    <t>2017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</si>
  <si>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</si>
  <si>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70 4 5120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</si>
  <si>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</si>
  <si>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</si>
  <si>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</si>
  <si>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</si>
  <si>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</si>
  <si>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</si>
  <si>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</si>
  <si>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</si>
  <si>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</si>
  <si>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</si>
  <si>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Выполнение комплекса работ по ремонту внутриквартальных и внутридворовых проездов</t>
  </si>
  <si>
    <t>Приложение №7 к решению Обнинского городского Собрания "О бюджете города Обнинска на 2015 год и плановый период 2016 и 2017 годов" от 09 декабря 2014 года № 02-63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</si>
</sst>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168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7"/>
  <sheetViews>
    <sheetView tabSelected="1" zoomScalePageLayoutView="0" workbookViewId="0" topLeftCell="A1">
      <selection activeCell="D1" sqref="D1:E1"/>
    </sheetView>
  </sheetViews>
  <sheetFormatPr defaultColWidth="8.875" defaultRowHeight="12.75"/>
  <cols>
    <col min="1" max="1" width="53.00390625" style="17" customWidth="1"/>
    <col min="2" max="2" width="13.75390625" style="18" customWidth="1"/>
    <col min="3" max="3" width="9.75390625" style="18" customWidth="1"/>
    <col min="4" max="4" width="19.00390625" style="18" customWidth="1"/>
    <col min="5" max="5" width="18.75390625" style="18" customWidth="1"/>
    <col min="6" max="6" width="8.875" style="1" customWidth="1"/>
    <col min="7" max="7" width="18.125" style="1" customWidth="1"/>
    <col min="8" max="8" width="23.375" style="1" customWidth="1"/>
    <col min="9" max="16384" width="8.875" style="1" customWidth="1"/>
  </cols>
  <sheetData>
    <row r="1" spans="3:5" ht="65.25" customHeight="1">
      <c r="C1" s="19"/>
      <c r="D1" s="36" t="s">
        <v>414</v>
      </c>
      <c r="E1" s="37"/>
    </row>
    <row r="3" spans="1:5" ht="51.75" customHeight="1">
      <c r="A3" s="38" t="s">
        <v>398</v>
      </c>
      <c r="B3" s="38"/>
      <c r="C3" s="39"/>
      <c r="D3" s="39"/>
      <c r="E3" s="37"/>
    </row>
    <row r="4" spans="1:5" ht="16.5">
      <c r="A4" s="20"/>
      <c r="B4" s="20"/>
      <c r="C4" s="21"/>
      <c r="D4" s="21"/>
      <c r="E4" s="21"/>
    </row>
    <row r="5" spans="4:5" ht="15.75">
      <c r="D5" s="22"/>
      <c r="E5" s="22" t="s">
        <v>388</v>
      </c>
    </row>
    <row r="6" spans="1:5" s="2" customFormat="1" ht="43.5">
      <c r="A6" s="5" t="s">
        <v>1</v>
      </c>
      <c r="B6" s="6" t="s">
        <v>350</v>
      </c>
      <c r="C6" s="6" t="s">
        <v>351</v>
      </c>
      <c r="D6" s="7" t="s">
        <v>399</v>
      </c>
      <c r="E6" s="7" t="s">
        <v>400</v>
      </c>
    </row>
    <row r="7" spans="1:5" s="2" customFormat="1" ht="31.5">
      <c r="A7" s="23" t="s">
        <v>321</v>
      </c>
      <c r="B7" s="14" t="s">
        <v>2</v>
      </c>
      <c r="C7" s="14"/>
      <c r="D7" s="16">
        <f>SUM(D8,D22,D42,D50,D57,D62,D69)</f>
        <v>1368813713</v>
      </c>
      <c r="E7" s="16">
        <f>SUM(E8,E22,E42,E50,E57,E62,E69)</f>
        <v>1384713713</v>
      </c>
    </row>
    <row r="8" spans="1:5" s="2" customFormat="1" ht="31.5">
      <c r="A8" s="8" t="s">
        <v>335</v>
      </c>
      <c r="B8" s="11" t="s">
        <v>3</v>
      </c>
      <c r="C8" s="11"/>
      <c r="D8" s="15">
        <f>SUM(D9,D13,D16,D19)</f>
        <v>503492226</v>
      </c>
      <c r="E8" s="15">
        <f>SUM(E9,E13,E16,E19)</f>
        <v>507492226</v>
      </c>
    </row>
    <row r="9" spans="1:9" s="2" customFormat="1" ht="47.25">
      <c r="A9" s="8" t="s">
        <v>43</v>
      </c>
      <c r="B9" s="11" t="s">
        <v>61</v>
      </c>
      <c r="C9" s="11"/>
      <c r="D9" s="15">
        <f>D10</f>
        <v>402692226</v>
      </c>
      <c r="E9" s="15">
        <f>E10</f>
        <v>402692226</v>
      </c>
      <c r="I9" s="24"/>
    </row>
    <row r="10" spans="1:5" s="2" customFormat="1" ht="34.5" customHeight="1">
      <c r="A10" s="12" t="s">
        <v>130</v>
      </c>
      <c r="B10" s="11" t="s">
        <v>61</v>
      </c>
      <c r="C10" s="11">
        <v>600</v>
      </c>
      <c r="D10" s="15">
        <f>SUM(D11:D12)</f>
        <v>402692226</v>
      </c>
      <c r="E10" s="15">
        <f>SUM(E11:E12)</f>
        <v>402692226</v>
      </c>
    </row>
    <row r="11" spans="1:5" s="3" customFormat="1" ht="15.75">
      <c r="A11" s="12" t="s">
        <v>125</v>
      </c>
      <c r="B11" s="11" t="s">
        <v>61</v>
      </c>
      <c r="C11" s="11">
        <v>610</v>
      </c>
      <c r="D11" s="15">
        <v>400976727</v>
      </c>
      <c r="E11" s="15">
        <v>400976727</v>
      </c>
    </row>
    <row r="12" spans="1:5" s="3" customFormat="1" ht="47.25">
      <c r="A12" s="12" t="s">
        <v>131</v>
      </c>
      <c r="B12" s="11" t="s">
        <v>61</v>
      </c>
      <c r="C12" s="11">
        <v>630</v>
      </c>
      <c r="D12" s="15">
        <v>1715499</v>
      </c>
      <c r="E12" s="15">
        <v>1715499</v>
      </c>
    </row>
    <row r="13" spans="1:5" s="2" customFormat="1" ht="47.25">
      <c r="A13" s="8" t="s">
        <v>44</v>
      </c>
      <c r="B13" s="11" t="s">
        <v>62</v>
      </c>
      <c r="C13" s="11"/>
      <c r="D13" s="15">
        <f>D14</f>
        <v>77072000</v>
      </c>
      <c r="E13" s="15">
        <f>E14</f>
        <v>81072000</v>
      </c>
    </row>
    <row r="14" spans="1:5" s="2" customFormat="1" ht="34.5" customHeight="1">
      <c r="A14" s="12" t="s">
        <v>130</v>
      </c>
      <c r="B14" s="11" t="s">
        <v>62</v>
      </c>
      <c r="C14" s="11">
        <v>600</v>
      </c>
      <c r="D14" s="15">
        <f>D15</f>
        <v>77072000</v>
      </c>
      <c r="E14" s="15">
        <f>E15</f>
        <v>81072000</v>
      </c>
    </row>
    <row r="15" spans="1:5" s="3" customFormat="1" ht="15.75">
      <c r="A15" s="12" t="s">
        <v>125</v>
      </c>
      <c r="B15" s="11" t="s">
        <v>62</v>
      </c>
      <c r="C15" s="11">
        <v>610</v>
      </c>
      <c r="D15" s="15">
        <v>77072000</v>
      </c>
      <c r="E15" s="15">
        <v>81072000</v>
      </c>
    </row>
    <row r="16" spans="1:5" s="2" customFormat="1" ht="31.5">
      <c r="A16" s="8" t="s">
        <v>45</v>
      </c>
      <c r="B16" s="11" t="s">
        <v>63</v>
      </c>
      <c r="C16" s="11"/>
      <c r="D16" s="15">
        <f>D17</f>
        <v>22000000</v>
      </c>
      <c r="E16" s="15">
        <f>E17</f>
        <v>22000000</v>
      </c>
    </row>
    <row r="17" spans="1:5" s="2" customFormat="1" ht="33" customHeight="1">
      <c r="A17" s="12" t="s">
        <v>130</v>
      </c>
      <c r="B17" s="11" t="s">
        <v>63</v>
      </c>
      <c r="C17" s="11">
        <v>600</v>
      </c>
      <c r="D17" s="15">
        <f>D18</f>
        <v>22000000</v>
      </c>
      <c r="E17" s="15">
        <f>E18</f>
        <v>22000000</v>
      </c>
    </row>
    <row r="18" spans="1:5" s="3" customFormat="1" ht="15.75">
      <c r="A18" s="12" t="s">
        <v>125</v>
      </c>
      <c r="B18" s="11" t="s">
        <v>63</v>
      </c>
      <c r="C18" s="11">
        <v>610</v>
      </c>
      <c r="D18" s="15">
        <v>22000000</v>
      </c>
      <c r="E18" s="15">
        <v>22000000</v>
      </c>
    </row>
    <row r="19" spans="1:5" s="2" customFormat="1" ht="31.5">
      <c r="A19" s="8" t="s">
        <v>46</v>
      </c>
      <c r="B19" s="11" t="s">
        <v>306</v>
      </c>
      <c r="C19" s="11"/>
      <c r="D19" s="15">
        <f>D20</f>
        <v>1728000</v>
      </c>
      <c r="E19" s="15">
        <f>E20</f>
        <v>1728000</v>
      </c>
    </row>
    <row r="20" spans="1:5" s="2" customFormat="1" ht="31.5">
      <c r="A20" s="12" t="s">
        <v>126</v>
      </c>
      <c r="B20" s="11" t="s">
        <v>306</v>
      </c>
      <c r="C20" s="11">
        <v>300</v>
      </c>
      <c r="D20" s="15">
        <f>D21</f>
        <v>1728000</v>
      </c>
      <c r="E20" s="15">
        <f>E21</f>
        <v>1728000</v>
      </c>
    </row>
    <row r="21" spans="1:5" s="2" customFormat="1" ht="31.5">
      <c r="A21" s="12" t="s">
        <v>127</v>
      </c>
      <c r="B21" s="11" t="s">
        <v>306</v>
      </c>
      <c r="C21" s="11">
        <v>310</v>
      </c>
      <c r="D21" s="15">
        <v>1728000</v>
      </c>
      <c r="E21" s="15">
        <v>1728000</v>
      </c>
    </row>
    <row r="22" spans="1:5" s="2" customFormat="1" ht="31.5">
      <c r="A22" s="8" t="s">
        <v>336</v>
      </c>
      <c r="B22" s="11" t="s">
        <v>4</v>
      </c>
      <c r="C22" s="11"/>
      <c r="D22" s="15">
        <f>SUM(D23,D27,D30,D33,D36,D39)</f>
        <v>710324699</v>
      </c>
      <c r="E22" s="15">
        <f>SUM(E23,E27,E30,E33,E36,E39)</f>
        <v>714324699</v>
      </c>
    </row>
    <row r="23" spans="1:5" s="2" customFormat="1" ht="47.25">
      <c r="A23" s="8" t="s">
        <v>47</v>
      </c>
      <c r="B23" s="11" t="s">
        <v>66</v>
      </c>
      <c r="C23" s="11"/>
      <c r="D23" s="15">
        <f>D24</f>
        <v>496307484</v>
      </c>
      <c r="E23" s="15">
        <f>E24</f>
        <v>496307484</v>
      </c>
    </row>
    <row r="24" spans="1:5" s="2" customFormat="1" ht="34.5" customHeight="1">
      <c r="A24" s="12" t="s">
        <v>130</v>
      </c>
      <c r="B24" s="11" t="s">
        <v>66</v>
      </c>
      <c r="C24" s="11">
        <v>600</v>
      </c>
      <c r="D24" s="15">
        <f>D25+D26</f>
        <v>496307484</v>
      </c>
      <c r="E24" s="15">
        <f>E25+E26</f>
        <v>496307484</v>
      </c>
    </row>
    <row r="25" spans="1:5" s="3" customFormat="1" ht="15.75">
      <c r="A25" s="12" t="s">
        <v>125</v>
      </c>
      <c r="B25" s="11" t="s">
        <v>66</v>
      </c>
      <c r="C25" s="11">
        <v>610</v>
      </c>
      <c r="D25" s="15">
        <v>457179457</v>
      </c>
      <c r="E25" s="15">
        <v>457179457</v>
      </c>
    </row>
    <row r="26" spans="1:5" s="3" customFormat="1" ht="47.25">
      <c r="A26" s="12" t="s">
        <v>131</v>
      </c>
      <c r="B26" s="11" t="s">
        <v>66</v>
      </c>
      <c r="C26" s="11">
        <v>630</v>
      </c>
      <c r="D26" s="15">
        <v>39128027</v>
      </c>
      <c r="E26" s="15">
        <v>39128027</v>
      </c>
    </row>
    <row r="27" spans="1:5" s="2" customFormat="1" ht="47.25">
      <c r="A27" s="8" t="s">
        <v>48</v>
      </c>
      <c r="B27" s="11" t="s">
        <v>67</v>
      </c>
      <c r="C27" s="11"/>
      <c r="D27" s="15">
        <f>D28</f>
        <v>2017215</v>
      </c>
      <c r="E27" s="15">
        <f>E28</f>
        <v>2017215</v>
      </c>
    </row>
    <row r="28" spans="1:5" s="2" customFormat="1" ht="47.25">
      <c r="A28" s="12" t="s">
        <v>130</v>
      </c>
      <c r="B28" s="11" t="s">
        <v>67</v>
      </c>
      <c r="C28" s="11">
        <v>600</v>
      </c>
      <c r="D28" s="15">
        <f>D29</f>
        <v>2017215</v>
      </c>
      <c r="E28" s="15">
        <f>E29</f>
        <v>2017215</v>
      </c>
    </row>
    <row r="29" spans="1:5" s="3" customFormat="1" ht="15.75">
      <c r="A29" s="12" t="s">
        <v>125</v>
      </c>
      <c r="B29" s="11" t="s">
        <v>67</v>
      </c>
      <c r="C29" s="11">
        <v>610</v>
      </c>
      <c r="D29" s="15">
        <v>2017215</v>
      </c>
      <c r="E29" s="15">
        <v>2017215</v>
      </c>
    </row>
    <row r="30" spans="1:5" s="2" customFormat="1" ht="31.5">
      <c r="A30" s="8" t="s">
        <v>49</v>
      </c>
      <c r="B30" s="11" t="s">
        <v>64</v>
      </c>
      <c r="C30" s="11"/>
      <c r="D30" s="15">
        <f>D31</f>
        <v>182000000</v>
      </c>
      <c r="E30" s="15">
        <f>E31</f>
        <v>185000000</v>
      </c>
    </row>
    <row r="31" spans="1:5" s="2" customFormat="1" ht="47.25">
      <c r="A31" s="12" t="s">
        <v>130</v>
      </c>
      <c r="B31" s="11" t="s">
        <v>64</v>
      </c>
      <c r="C31" s="11">
        <v>600</v>
      </c>
      <c r="D31" s="15">
        <f>D32</f>
        <v>182000000</v>
      </c>
      <c r="E31" s="15">
        <f>E32</f>
        <v>185000000</v>
      </c>
    </row>
    <row r="32" spans="1:5" s="3" customFormat="1" ht="15.75">
      <c r="A32" s="12" t="s">
        <v>125</v>
      </c>
      <c r="B32" s="11" t="s">
        <v>64</v>
      </c>
      <c r="C32" s="11">
        <v>610</v>
      </c>
      <c r="D32" s="15">
        <v>182000000</v>
      </c>
      <c r="E32" s="15">
        <v>185000000</v>
      </c>
    </row>
    <row r="33" spans="1:5" s="2" customFormat="1" ht="31.5">
      <c r="A33" s="8" t="s">
        <v>50</v>
      </c>
      <c r="B33" s="11" t="s">
        <v>65</v>
      </c>
      <c r="C33" s="11"/>
      <c r="D33" s="15">
        <f>D34</f>
        <v>17353000</v>
      </c>
      <c r="E33" s="15">
        <f>E34</f>
        <v>18353000</v>
      </c>
    </row>
    <row r="34" spans="1:5" s="2" customFormat="1" ht="47.25">
      <c r="A34" s="12" t="s">
        <v>130</v>
      </c>
      <c r="B34" s="11" t="s">
        <v>65</v>
      </c>
      <c r="C34" s="11">
        <v>600</v>
      </c>
      <c r="D34" s="15">
        <f>D35</f>
        <v>17353000</v>
      </c>
      <c r="E34" s="15">
        <f>E35</f>
        <v>18353000</v>
      </c>
    </row>
    <row r="35" spans="1:5" s="3" customFormat="1" ht="15.75">
      <c r="A35" s="12" t="s">
        <v>125</v>
      </c>
      <c r="B35" s="11" t="s">
        <v>65</v>
      </c>
      <c r="C35" s="11">
        <v>610</v>
      </c>
      <c r="D35" s="15">
        <v>17353000</v>
      </c>
      <c r="E35" s="15">
        <v>18353000</v>
      </c>
    </row>
    <row r="36" spans="1:5" s="2" customFormat="1" ht="31.5">
      <c r="A36" s="8" t="s">
        <v>51</v>
      </c>
      <c r="B36" s="11" t="s">
        <v>307</v>
      </c>
      <c r="C36" s="11"/>
      <c r="D36" s="15">
        <f>D37</f>
        <v>7647000</v>
      </c>
      <c r="E36" s="15">
        <f>E37</f>
        <v>7647000</v>
      </c>
    </row>
    <row r="37" spans="1:5" s="2" customFormat="1" ht="31.5">
      <c r="A37" s="12" t="s">
        <v>126</v>
      </c>
      <c r="B37" s="11" t="s">
        <v>307</v>
      </c>
      <c r="C37" s="11">
        <v>300</v>
      </c>
      <c r="D37" s="15">
        <f>D38</f>
        <v>7647000</v>
      </c>
      <c r="E37" s="15">
        <f>E38</f>
        <v>7647000</v>
      </c>
    </row>
    <row r="38" spans="1:5" s="2" customFormat="1" ht="31.5">
      <c r="A38" s="12" t="s">
        <v>127</v>
      </c>
      <c r="B38" s="11" t="s">
        <v>307</v>
      </c>
      <c r="C38" s="11">
        <v>310</v>
      </c>
      <c r="D38" s="15">
        <v>7647000</v>
      </c>
      <c r="E38" s="15">
        <v>7647000</v>
      </c>
    </row>
    <row r="39" spans="1:5" s="2" customFormat="1" ht="31.5">
      <c r="A39" s="8" t="s">
        <v>52</v>
      </c>
      <c r="B39" s="11" t="s">
        <v>308</v>
      </c>
      <c r="C39" s="11"/>
      <c r="D39" s="15">
        <f>SUM(D40)</f>
        <v>5000000</v>
      </c>
      <c r="E39" s="15">
        <f>SUM(E40)</f>
        <v>5000000</v>
      </c>
    </row>
    <row r="40" spans="1:5" s="2" customFormat="1" ht="37.5" customHeight="1">
      <c r="A40" s="12" t="s">
        <v>130</v>
      </c>
      <c r="B40" s="11" t="s">
        <v>308</v>
      </c>
      <c r="C40" s="11">
        <v>600</v>
      </c>
      <c r="D40" s="15">
        <f>D41</f>
        <v>5000000</v>
      </c>
      <c r="E40" s="15">
        <f>E41</f>
        <v>5000000</v>
      </c>
    </row>
    <row r="41" spans="1:5" s="3" customFormat="1" ht="15.75">
      <c r="A41" s="12" t="s">
        <v>125</v>
      </c>
      <c r="B41" s="11" t="s">
        <v>308</v>
      </c>
      <c r="C41" s="11">
        <v>610</v>
      </c>
      <c r="D41" s="15">
        <v>5000000</v>
      </c>
      <c r="E41" s="15">
        <v>5000000</v>
      </c>
    </row>
    <row r="42" spans="1:5" s="2" customFormat="1" ht="47.25">
      <c r="A42" s="12" t="s">
        <v>337</v>
      </c>
      <c r="B42" s="11" t="s">
        <v>5</v>
      </c>
      <c r="C42" s="11"/>
      <c r="D42" s="15">
        <f>SUM(D43,D47)</f>
        <v>36800000</v>
      </c>
      <c r="E42" s="15">
        <f>SUM(E43,E47)</f>
        <v>40800000</v>
      </c>
    </row>
    <row r="43" spans="1:5" s="2" customFormat="1" ht="47.25">
      <c r="A43" s="12" t="s">
        <v>391</v>
      </c>
      <c r="B43" s="11" t="s">
        <v>68</v>
      </c>
      <c r="C43" s="11"/>
      <c r="D43" s="15">
        <f>SUM(D45:D46)</f>
        <v>36800000</v>
      </c>
      <c r="E43" s="15">
        <f>SUM(E45:E46)</f>
        <v>36800000</v>
      </c>
    </row>
    <row r="44" spans="1:5" s="2" customFormat="1" ht="36" customHeight="1">
      <c r="A44" s="12" t="s">
        <v>130</v>
      </c>
      <c r="B44" s="11" t="s">
        <v>68</v>
      </c>
      <c r="C44" s="11">
        <v>600</v>
      </c>
      <c r="D44" s="15">
        <f>D45+D46</f>
        <v>36800000</v>
      </c>
      <c r="E44" s="15">
        <f>E45+E46</f>
        <v>36800000</v>
      </c>
    </row>
    <row r="45" spans="1:5" s="3" customFormat="1" ht="15.75">
      <c r="A45" s="12" t="s">
        <v>125</v>
      </c>
      <c r="B45" s="11" t="s">
        <v>68</v>
      </c>
      <c r="C45" s="11">
        <v>610</v>
      </c>
      <c r="D45" s="15">
        <v>35100000</v>
      </c>
      <c r="E45" s="15">
        <v>35100000</v>
      </c>
    </row>
    <row r="46" spans="1:5" s="2" customFormat="1" ht="47.25">
      <c r="A46" s="12" t="s">
        <v>131</v>
      </c>
      <c r="B46" s="11" t="s">
        <v>68</v>
      </c>
      <c r="C46" s="11">
        <v>630</v>
      </c>
      <c r="D46" s="15">
        <v>1700000</v>
      </c>
      <c r="E46" s="15">
        <v>1700000</v>
      </c>
    </row>
    <row r="47" spans="1:5" s="2" customFormat="1" ht="47.25">
      <c r="A47" s="12" t="s">
        <v>53</v>
      </c>
      <c r="B47" s="11" t="s">
        <v>69</v>
      </c>
      <c r="C47" s="11"/>
      <c r="D47" s="15">
        <f>D48</f>
        <v>0</v>
      </c>
      <c r="E47" s="15">
        <f>E48</f>
        <v>4000000</v>
      </c>
    </row>
    <row r="48" spans="1:5" s="2" customFormat="1" ht="39.75" customHeight="1">
      <c r="A48" s="12" t="s">
        <v>130</v>
      </c>
      <c r="B48" s="11" t="s">
        <v>69</v>
      </c>
      <c r="C48" s="11">
        <v>600</v>
      </c>
      <c r="D48" s="15">
        <f>D49</f>
        <v>0</v>
      </c>
      <c r="E48" s="15">
        <f>E49</f>
        <v>4000000</v>
      </c>
    </row>
    <row r="49" spans="1:5" s="3" customFormat="1" ht="15.75">
      <c r="A49" s="12" t="s">
        <v>125</v>
      </c>
      <c r="B49" s="11" t="s">
        <v>69</v>
      </c>
      <c r="C49" s="11">
        <v>610</v>
      </c>
      <c r="D49" s="15"/>
      <c r="E49" s="15">
        <v>4000000</v>
      </c>
    </row>
    <row r="50" spans="1:5" s="2" customFormat="1" ht="31.5">
      <c r="A50" s="12" t="s">
        <v>338</v>
      </c>
      <c r="B50" s="11" t="s">
        <v>6</v>
      </c>
      <c r="C50" s="11"/>
      <c r="D50" s="15">
        <f>SUM(D51,D54)</f>
        <v>12200000</v>
      </c>
      <c r="E50" s="15">
        <f>SUM(E51,E54)</f>
        <v>12800000</v>
      </c>
    </row>
    <row r="51" spans="1:5" s="2" customFormat="1" ht="31.5">
      <c r="A51" s="12" t="s">
        <v>389</v>
      </c>
      <c r="B51" s="11" t="s">
        <v>70</v>
      </c>
      <c r="C51" s="11"/>
      <c r="D51" s="15">
        <f>D52</f>
        <v>9650000</v>
      </c>
      <c r="E51" s="15">
        <f>E52</f>
        <v>9950000</v>
      </c>
    </row>
    <row r="52" spans="1:5" s="2" customFormat="1" ht="31.5">
      <c r="A52" s="4" t="s">
        <v>134</v>
      </c>
      <c r="B52" s="11" t="s">
        <v>70</v>
      </c>
      <c r="C52" s="11">
        <v>200</v>
      </c>
      <c r="D52" s="15">
        <f>D53</f>
        <v>9650000</v>
      </c>
      <c r="E52" s="15">
        <f>E53</f>
        <v>9950000</v>
      </c>
    </row>
    <row r="53" spans="1:5" s="3" customFormat="1" ht="47.25">
      <c r="A53" s="4" t="s">
        <v>135</v>
      </c>
      <c r="B53" s="11" t="s">
        <v>70</v>
      </c>
      <c r="C53" s="11">
        <v>240</v>
      </c>
      <c r="D53" s="15">
        <v>9650000</v>
      </c>
      <c r="E53" s="15">
        <v>9950000</v>
      </c>
    </row>
    <row r="54" spans="1:5" s="2" customFormat="1" ht="31.5">
      <c r="A54" s="12" t="s">
        <v>54</v>
      </c>
      <c r="B54" s="11" t="s">
        <v>71</v>
      </c>
      <c r="C54" s="11"/>
      <c r="D54" s="15">
        <f>D55</f>
        <v>2550000</v>
      </c>
      <c r="E54" s="15">
        <f>E55</f>
        <v>2850000</v>
      </c>
    </row>
    <row r="55" spans="1:5" s="2" customFormat="1" ht="31.5">
      <c r="A55" s="4" t="s">
        <v>134</v>
      </c>
      <c r="B55" s="11" t="s">
        <v>71</v>
      </c>
      <c r="C55" s="11">
        <v>200</v>
      </c>
      <c r="D55" s="15">
        <f>D56</f>
        <v>2550000</v>
      </c>
      <c r="E55" s="15">
        <f>E56</f>
        <v>2850000</v>
      </c>
    </row>
    <row r="56" spans="1:5" s="3" customFormat="1" ht="47.25">
      <c r="A56" s="4" t="s">
        <v>135</v>
      </c>
      <c r="B56" s="11" t="s">
        <v>71</v>
      </c>
      <c r="C56" s="11">
        <v>240</v>
      </c>
      <c r="D56" s="15">
        <v>2550000</v>
      </c>
      <c r="E56" s="15">
        <v>2850000</v>
      </c>
    </row>
    <row r="57" spans="1:5" s="2" customFormat="1" ht="31.5">
      <c r="A57" s="12" t="s">
        <v>339</v>
      </c>
      <c r="B57" s="11" t="s">
        <v>7</v>
      </c>
      <c r="C57" s="11"/>
      <c r="D57" s="15">
        <f>SUM(D58)</f>
        <v>36300000</v>
      </c>
      <c r="E57" s="15">
        <f>SUM(E58)</f>
        <v>38000000</v>
      </c>
    </row>
    <row r="58" spans="1:5" s="2" customFormat="1" ht="31.5">
      <c r="A58" s="12" t="s">
        <v>55</v>
      </c>
      <c r="B58" s="11" t="s">
        <v>75</v>
      </c>
      <c r="C58" s="11"/>
      <c r="D58" s="15">
        <f>D59</f>
        <v>36300000</v>
      </c>
      <c r="E58" s="15">
        <f>E59</f>
        <v>38000000</v>
      </c>
    </row>
    <row r="59" spans="1:5" s="2" customFormat="1" ht="47.25">
      <c r="A59" s="12" t="s">
        <v>130</v>
      </c>
      <c r="B59" s="11" t="s">
        <v>75</v>
      </c>
      <c r="C59" s="11">
        <v>600</v>
      </c>
      <c r="D59" s="15">
        <f>D60+D61</f>
        <v>36300000</v>
      </c>
      <c r="E59" s="15">
        <f>E60+E61</f>
        <v>38000000</v>
      </c>
    </row>
    <row r="60" spans="1:5" s="3" customFormat="1" ht="15.75">
      <c r="A60" s="12" t="s">
        <v>125</v>
      </c>
      <c r="B60" s="11" t="s">
        <v>75</v>
      </c>
      <c r="C60" s="11">
        <v>610</v>
      </c>
      <c r="D60" s="15">
        <v>35300000</v>
      </c>
      <c r="E60" s="15">
        <v>37000000</v>
      </c>
    </row>
    <row r="61" spans="1:5" s="3" customFormat="1" ht="15.75">
      <c r="A61" s="12" t="s">
        <v>133</v>
      </c>
      <c r="B61" s="11" t="s">
        <v>75</v>
      </c>
      <c r="C61" s="11">
        <v>620</v>
      </c>
      <c r="D61" s="15">
        <v>1000000</v>
      </c>
      <c r="E61" s="15">
        <v>1000000</v>
      </c>
    </row>
    <row r="62" spans="1:5" s="2" customFormat="1" ht="47.25">
      <c r="A62" s="8" t="s">
        <v>340</v>
      </c>
      <c r="B62" s="11" t="s">
        <v>8</v>
      </c>
      <c r="C62" s="11"/>
      <c r="D62" s="15">
        <f>SUM(D63,D66)</f>
        <v>7700000</v>
      </c>
      <c r="E62" s="15">
        <f>SUM(E63,E66)</f>
        <v>8000000</v>
      </c>
    </row>
    <row r="63" spans="1:5" s="2" customFormat="1" ht="47.25">
      <c r="A63" s="8" t="s">
        <v>56</v>
      </c>
      <c r="B63" s="11" t="s">
        <v>76</v>
      </c>
      <c r="C63" s="11"/>
      <c r="D63" s="15">
        <f>D64</f>
        <v>7500000</v>
      </c>
      <c r="E63" s="15">
        <f>E64</f>
        <v>7800000</v>
      </c>
    </row>
    <row r="64" spans="1:5" s="2" customFormat="1" ht="36" customHeight="1">
      <c r="A64" s="12" t="s">
        <v>130</v>
      </c>
      <c r="B64" s="11" t="s">
        <v>76</v>
      </c>
      <c r="C64" s="11">
        <v>600</v>
      </c>
      <c r="D64" s="15">
        <f>D65</f>
        <v>7500000</v>
      </c>
      <c r="E64" s="15">
        <f>E65</f>
        <v>7800000</v>
      </c>
    </row>
    <row r="65" spans="1:5" s="3" customFormat="1" ht="15.75">
      <c r="A65" s="12" t="s">
        <v>125</v>
      </c>
      <c r="B65" s="11" t="s">
        <v>76</v>
      </c>
      <c r="C65" s="11">
        <v>610</v>
      </c>
      <c r="D65" s="15">
        <v>7500000</v>
      </c>
      <c r="E65" s="15">
        <v>7800000</v>
      </c>
    </row>
    <row r="66" spans="1:5" s="2" customFormat="1" ht="31.5">
      <c r="A66" s="8" t="s">
        <v>392</v>
      </c>
      <c r="B66" s="11" t="s">
        <v>77</v>
      </c>
      <c r="C66" s="11"/>
      <c r="D66" s="15">
        <f>D67</f>
        <v>200000</v>
      </c>
      <c r="E66" s="15">
        <f>E67</f>
        <v>200000</v>
      </c>
    </row>
    <row r="67" spans="1:5" s="2" customFormat="1" ht="30.75" customHeight="1">
      <c r="A67" s="12" t="s">
        <v>130</v>
      </c>
      <c r="B67" s="11" t="s">
        <v>77</v>
      </c>
      <c r="C67" s="11">
        <v>600</v>
      </c>
      <c r="D67" s="15">
        <f>D68</f>
        <v>200000</v>
      </c>
      <c r="E67" s="15">
        <f>E68</f>
        <v>200000</v>
      </c>
    </row>
    <row r="68" spans="1:5" s="3" customFormat="1" ht="15.75">
      <c r="A68" s="12" t="s">
        <v>133</v>
      </c>
      <c r="B68" s="11" t="s">
        <v>77</v>
      </c>
      <c r="C68" s="11">
        <v>620</v>
      </c>
      <c r="D68" s="15">
        <v>200000</v>
      </c>
      <c r="E68" s="15">
        <v>200000</v>
      </c>
    </row>
    <row r="69" spans="1:5" s="2" customFormat="1" ht="31.5">
      <c r="A69" s="8" t="s">
        <v>341</v>
      </c>
      <c r="B69" s="11" t="s">
        <v>9</v>
      </c>
      <c r="C69" s="11"/>
      <c r="D69" s="15">
        <f>SUM(D70,D73,D80,D87)</f>
        <v>61996788</v>
      </c>
      <c r="E69" s="15">
        <f>SUM(E70,E73,E80,E87)</f>
        <v>63296788</v>
      </c>
    </row>
    <row r="70" spans="1:5" s="2" customFormat="1" ht="15.75">
      <c r="A70" s="8" t="s">
        <v>60</v>
      </c>
      <c r="B70" s="11" t="s">
        <v>72</v>
      </c>
      <c r="C70" s="11"/>
      <c r="D70" s="15">
        <f>D71</f>
        <v>14096788</v>
      </c>
      <c r="E70" s="15">
        <f>E71</f>
        <v>14096788</v>
      </c>
    </row>
    <row r="71" spans="1:5" s="2" customFormat="1" ht="31.5">
      <c r="A71" s="12" t="s">
        <v>126</v>
      </c>
      <c r="B71" s="11" t="s">
        <v>72</v>
      </c>
      <c r="C71" s="11">
        <v>300</v>
      </c>
      <c r="D71" s="15">
        <f>D72</f>
        <v>14096788</v>
      </c>
      <c r="E71" s="15">
        <f>E72</f>
        <v>14096788</v>
      </c>
    </row>
    <row r="72" spans="1:5" s="2" customFormat="1" ht="31.5">
      <c r="A72" s="12" t="s">
        <v>127</v>
      </c>
      <c r="B72" s="11" t="s">
        <v>72</v>
      </c>
      <c r="C72" s="11">
        <v>310</v>
      </c>
      <c r="D72" s="15">
        <v>14096788</v>
      </c>
      <c r="E72" s="15">
        <v>14096788</v>
      </c>
    </row>
    <row r="73" spans="1:5" s="2" customFormat="1" ht="31.5">
      <c r="A73" s="8" t="s">
        <v>57</v>
      </c>
      <c r="B73" s="11" t="s">
        <v>73</v>
      </c>
      <c r="C73" s="11"/>
      <c r="D73" s="15">
        <f>SUM(D74,D76,D78)</f>
        <v>9164400</v>
      </c>
      <c r="E73" s="15">
        <f>SUM(E74,E76,E78)</f>
        <v>9164400</v>
      </c>
    </row>
    <row r="74" spans="1:5" s="2" customFormat="1" ht="78.75">
      <c r="A74" s="9" t="s">
        <v>136</v>
      </c>
      <c r="B74" s="11" t="s">
        <v>73</v>
      </c>
      <c r="C74" s="10" t="s">
        <v>140</v>
      </c>
      <c r="D74" s="15">
        <f>D75</f>
        <v>8698000</v>
      </c>
      <c r="E74" s="15">
        <f>E75</f>
        <v>8698000</v>
      </c>
    </row>
    <row r="75" spans="1:5" s="2" customFormat="1" ht="31.5">
      <c r="A75" s="9" t="s">
        <v>137</v>
      </c>
      <c r="B75" s="11" t="s">
        <v>73</v>
      </c>
      <c r="C75" s="10" t="s">
        <v>141</v>
      </c>
      <c r="D75" s="15">
        <v>8698000</v>
      </c>
      <c r="E75" s="15">
        <v>8698000</v>
      </c>
    </row>
    <row r="76" spans="1:5" s="2" customFormat="1" ht="31.5">
      <c r="A76" s="4" t="s">
        <v>134</v>
      </c>
      <c r="B76" s="11" t="s">
        <v>73</v>
      </c>
      <c r="C76" s="10" t="s">
        <v>142</v>
      </c>
      <c r="D76" s="15">
        <f>D77</f>
        <v>459400</v>
      </c>
      <c r="E76" s="15">
        <f>E77</f>
        <v>459400</v>
      </c>
    </row>
    <row r="77" spans="1:5" s="2" customFormat="1" ht="47.25">
      <c r="A77" s="4" t="s">
        <v>135</v>
      </c>
      <c r="B77" s="11" t="s">
        <v>73</v>
      </c>
      <c r="C77" s="10" t="s">
        <v>143</v>
      </c>
      <c r="D77" s="15">
        <v>459400</v>
      </c>
      <c r="E77" s="15">
        <v>459400</v>
      </c>
    </row>
    <row r="78" spans="1:5" s="2" customFormat="1" ht="15.75">
      <c r="A78" s="4" t="s">
        <v>138</v>
      </c>
      <c r="B78" s="11" t="s">
        <v>73</v>
      </c>
      <c r="C78" s="10" t="s">
        <v>144</v>
      </c>
      <c r="D78" s="15">
        <f>D79</f>
        <v>7000</v>
      </c>
      <c r="E78" s="15">
        <f>E79</f>
        <v>7000</v>
      </c>
    </row>
    <row r="79" spans="1:5" s="2" customFormat="1" ht="15.75">
      <c r="A79" s="4" t="s">
        <v>139</v>
      </c>
      <c r="B79" s="11" t="s">
        <v>73</v>
      </c>
      <c r="C79" s="10" t="s">
        <v>145</v>
      </c>
      <c r="D79" s="15">
        <v>7000</v>
      </c>
      <c r="E79" s="15">
        <v>7000</v>
      </c>
    </row>
    <row r="80" spans="1:5" s="2" customFormat="1" ht="47.25">
      <c r="A80" s="8" t="s">
        <v>58</v>
      </c>
      <c r="B80" s="11" t="s">
        <v>74</v>
      </c>
      <c r="C80" s="11"/>
      <c r="D80" s="15">
        <f>SUM(D81,D83,D85)</f>
        <v>38335600</v>
      </c>
      <c r="E80" s="15">
        <f>SUM(E81,E83,E85)</f>
        <v>39635600</v>
      </c>
    </row>
    <row r="81" spans="1:5" s="2" customFormat="1" ht="78.75">
      <c r="A81" s="9" t="s">
        <v>136</v>
      </c>
      <c r="B81" s="11" t="s">
        <v>74</v>
      </c>
      <c r="C81" s="11">
        <v>100</v>
      </c>
      <c r="D81" s="15">
        <f>D82</f>
        <v>34134100</v>
      </c>
      <c r="E81" s="15">
        <f>E82</f>
        <v>35134100</v>
      </c>
    </row>
    <row r="82" spans="1:5" s="2" customFormat="1" ht="31.5">
      <c r="A82" s="9" t="s">
        <v>146</v>
      </c>
      <c r="B82" s="11" t="s">
        <v>74</v>
      </c>
      <c r="C82" s="11">
        <v>110</v>
      </c>
      <c r="D82" s="15">
        <v>34134100</v>
      </c>
      <c r="E82" s="15">
        <v>35134100</v>
      </c>
    </row>
    <row r="83" spans="1:5" s="2" customFormat="1" ht="31.5">
      <c r="A83" s="4" t="s">
        <v>134</v>
      </c>
      <c r="B83" s="11" t="s">
        <v>74</v>
      </c>
      <c r="C83" s="11">
        <v>200</v>
      </c>
      <c r="D83" s="15">
        <f>D84</f>
        <v>4181500</v>
      </c>
      <c r="E83" s="15">
        <f>E84</f>
        <v>4481500</v>
      </c>
    </row>
    <row r="84" spans="1:5" s="2" customFormat="1" ht="47.25">
      <c r="A84" s="4" t="s">
        <v>135</v>
      </c>
      <c r="B84" s="11" t="s">
        <v>74</v>
      </c>
      <c r="C84" s="11">
        <v>240</v>
      </c>
      <c r="D84" s="15">
        <v>4181500</v>
      </c>
      <c r="E84" s="15">
        <v>4481500</v>
      </c>
    </row>
    <row r="85" spans="1:5" s="2" customFormat="1" ht="15.75">
      <c r="A85" s="4" t="s">
        <v>138</v>
      </c>
      <c r="B85" s="11" t="s">
        <v>74</v>
      </c>
      <c r="C85" s="11">
        <v>800</v>
      </c>
      <c r="D85" s="15">
        <f>D86</f>
        <v>20000</v>
      </c>
      <c r="E85" s="15">
        <f>E86</f>
        <v>20000</v>
      </c>
    </row>
    <row r="86" spans="1:5" s="2" customFormat="1" ht="15.75">
      <c r="A86" s="4" t="s">
        <v>139</v>
      </c>
      <c r="B86" s="11" t="s">
        <v>74</v>
      </c>
      <c r="C86" s="11">
        <v>850</v>
      </c>
      <c r="D86" s="15">
        <v>20000</v>
      </c>
      <c r="E86" s="15">
        <v>20000</v>
      </c>
    </row>
    <row r="87" spans="1:5" s="2" customFormat="1" ht="31.5">
      <c r="A87" s="8" t="s">
        <v>59</v>
      </c>
      <c r="B87" s="11" t="s">
        <v>78</v>
      </c>
      <c r="C87" s="11"/>
      <c r="D87" s="15">
        <f>D88</f>
        <v>400000</v>
      </c>
      <c r="E87" s="15">
        <f>E88</f>
        <v>400000</v>
      </c>
    </row>
    <row r="88" spans="1:5" s="2" customFormat="1" ht="31.5">
      <c r="A88" s="12" t="s">
        <v>126</v>
      </c>
      <c r="B88" s="11" t="s">
        <v>78</v>
      </c>
      <c r="C88" s="11">
        <v>300</v>
      </c>
      <c r="D88" s="15">
        <f>D89</f>
        <v>400000</v>
      </c>
      <c r="E88" s="15">
        <f>E89</f>
        <v>400000</v>
      </c>
    </row>
    <row r="89" spans="1:5" s="2" customFormat="1" ht="31.5">
      <c r="A89" s="12" t="s">
        <v>132</v>
      </c>
      <c r="B89" s="11" t="s">
        <v>78</v>
      </c>
      <c r="C89" s="11">
        <v>330</v>
      </c>
      <c r="D89" s="15">
        <v>400000</v>
      </c>
      <c r="E89" s="15">
        <v>400000</v>
      </c>
    </row>
    <row r="90" spans="1:5" s="2" customFormat="1" ht="31.5">
      <c r="A90" s="23" t="s">
        <v>322</v>
      </c>
      <c r="B90" s="14" t="s">
        <v>10</v>
      </c>
      <c r="C90" s="14"/>
      <c r="D90" s="16">
        <f>SUM(D91,D114,D121,D128,D135)</f>
        <v>260100000</v>
      </c>
      <c r="E90" s="16">
        <f>SUM(E91,E114,E121,E128,E135)</f>
        <v>271000000</v>
      </c>
    </row>
    <row r="91" spans="1:5" s="2" customFormat="1" ht="47.25">
      <c r="A91" s="8" t="s">
        <v>342</v>
      </c>
      <c r="B91" s="11" t="s">
        <v>11</v>
      </c>
      <c r="C91" s="11"/>
      <c r="D91" s="15">
        <f>SUM(D92,D100,D104,D108,D111)</f>
        <v>90000000</v>
      </c>
      <c r="E91" s="15">
        <f>SUM(E92,E100,E104,E108,E111)</f>
        <v>93000000</v>
      </c>
    </row>
    <row r="92" spans="1:5" s="2" customFormat="1" ht="31.5">
      <c r="A92" s="8" t="s">
        <v>309</v>
      </c>
      <c r="B92" s="11" t="s">
        <v>152</v>
      </c>
      <c r="C92" s="11"/>
      <c r="D92" s="15">
        <f>SUM(D93,D95,D98)</f>
        <v>6500000</v>
      </c>
      <c r="E92" s="15">
        <f>SUM(E93,E95,E98)</f>
        <v>6500000</v>
      </c>
    </row>
    <row r="93" spans="1:5" s="2" customFormat="1" ht="31.5">
      <c r="A93" s="4" t="s">
        <v>134</v>
      </c>
      <c r="B93" s="11" t="s">
        <v>152</v>
      </c>
      <c r="C93" s="11">
        <v>200</v>
      </c>
      <c r="D93" s="15">
        <f>D94</f>
        <v>200000</v>
      </c>
      <c r="E93" s="15">
        <f>E94</f>
        <v>200000</v>
      </c>
    </row>
    <row r="94" spans="1:5" s="2" customFormat="1" ht="47.25">
      <c r="A94" s="4" t="s">
        <v>135</v>
      </c>
      <c r="B94" s="11" t="s">
        <v>152</v>
      </c>
      <c r="C94" s="11">
        <v>240</v>
      </c>
      <c r="D94" s="15">
        <v>200000</v>
      </c>
      <c r="E94" s="15">
        <v>200000</v>
      </c>
    </row>
    <row r="95" spans="1:5" s="2" customFormat="1" ht="39" customHeight="1">
      <c r="A95" s="12" t="s">
        <v>130</v>
      </c>
      <c r="B95" s="11" t="s">
        <v>152</v>
      </c>
      <c r="C95" s="11">
        <v>600</v>
      </c>
      <c r="D95" s="15">
        <f>SUM(D96:D97)</f>
        <v>5950000</v>
      </c>
      <c r="E95" s="15">
        <f>SUM(E96:E97)</f>
        <v>5950000</v>
      </c>
    </row>
    <row r="96" spans="1:5" s="3" customFormat="1" ht="15.75">
      <c r="A96" s="12" t="s">
        <v>125</v>
      </c>
      <c r="B96" s="11" t="s">
        <v>152</v>
      </c>
      <c r="C96" s="11">
        <v>610</v>
      </c>
      <c r="D96" s="15">
        <v>4450000</v>
      </c>
      <c r="E96" s="15">
        <v>4450000</v>
      </c>
    </row>
    <row r="97" spans="1:5" s="3" customFormat="1" ht="15.75">
      <c r="A97" s="12" t="s">
        <v>133</v>
      </c>
      <c r="B97" s="11" t="s">
        <v>152</v>
      </c>
      <c r="C97" s="11">
        <v>620</v>
      </c>
      <c r="D97" s="15">
        <v>1500000</v>
      </c>
      <c r="E97" s="15">
        <v>1500000</v>
      </c>
    </row>
    <row r="98" spans="1:5" s="2" customFormat="1" ht="15.75">
      <c r="A98" s="12" t="s">
        <v>138</v>
      </c>
      <c r="B98" s="11" t="s">
        <v>152</v>
      </c>
      <c r="C98" s="11">
        <v>800</v>
      </c>
      <c r="D98" s="15">
        <f>D99</f>
        <v>350000</v>
      </c>
      <c r="E98" s="15">
        <f>E99</f>
        <v>350000</v>
      </c>
    </row>
    <row r="99" spans="1:5" s="2" customFormat="1" ht="47.25">
      <c r="A99" s="12" t="s">
        <v>147</v>
      </c>
      <c r="B99" s="11" t="s">
        <v>152</v>
      </c>
      <c r="C99" s="11">
        <v>810</v>
      </c>
      <c r="D99" s="15">
        <v>350000</v>
      </c>
      <c r="E99" s="15">
        <v>350000</v>
      </c>
    </row>
    <row r="100" spans="1:5" s="2" customFormat="1" ht="31.5">
      <c r="A100" s="8" t="s">
        <v>79</v>
      </c>
      <c r="B100" s="11" t="s">
        <v>153</v>
      </c>
      <c r="C100" s="11"/>
      <c r="D100" s="15">
        <f>D101</f>
        <v>73000000</v>
      </c>
      <c r="E100" s="15">
        <f>E101</f>
        <v>76000000</v>
      </c>
    </row>
    <row r="101" spans="1:5" s="2" customFormat="1" ht="47.25">
      <c r="A101" s="12" t="s">
        <v>130</v>
      </c>
      <c r="B101" s="11" t="s">
        <v>153</v>
      </c>
      <c r="C101" s="11">
        <v>600</v>
      </c>
      <c r="D101" s="15">
        <f>D102+D103</f>
        <v>73000000</v>
      </c>
      <c r="E101" s="15">
        <f>E102+E103</f>
        <v>76000000</v>
      </c>
    </row>
    <row r="102" spans="1:5" s="3" customFormat="1" ht="15.75">
      <c r="A102" s="12" t="s">
        <v>125</v>
      </c>
      <c r="B102" s="11" t="s">
        <v>153</v>
      </c>
      <c r="C102" s="11">
        <v>610</v>
      </c>
      <c r="D102" s="15">
        <v>36747000</v>
      </c>
      <c r="E102" s="15">
        <v>38747000</v>
      </c>
    </row>
    <row r="103" spans="1:5" s="3" customFormat="1" ht="15.75">
      <c r="A103" s="12" t="s">
        <v>133</v>
      </c>
      <c r="B103" s="11" t="s">
        <v>153</v>
      </c>
      <c r="C103" s="11">
        <v>620</v>
      </c>
      <c r="D103" s="15">
        <v>36253000</v>
      </c>
      <c r="E103" s="15">
        <v>37253000</v>
      </c>
    </row>
    <row r="104" spans="1:5" s="2" customFormat="1" ht="63">
      <c r="A104" s="8" t="s">
        <v>81</v>
      </c>
      <c r="B104" s="11" t="s">
        <v>154</v>
      </c>
      <c r="C104" s="11"/>
      <c r="D104" s="15">
        <f>D105</f>
        <v>3100000</v>
      </c>
      <c r="E104" s="15">
        <f>E105</f>
        <v>3100000</v>
      </c>
    </row>
    <row r="105" spans="1:5" s="2" customFormat="1" ht="47.25">
      <c r="A105" s="12" t="s">
        <v>130</v>
      </c>
      <c r="B105" s="11" t="s">
        <v>154</v>
      </c>
      <c r="C105" s="11">
        <v>600</v>
      </c>
      <c r="D105" s="15">
        <f>D106+D107</f>
        <v>3100000</v>
      </c>
      <c r="E105" s="15">
        <f>E106+E107</f>
        <v>3100000</v>
      </c>
    </row>
    <row r="106" spans="1:5" s="3" customFormat="1" ht="15.75">
      <c r="A106" s="12" t="s">
        <v>125</v>
      </c>
      <c r="B106" s="11" t="s">
        <v>154</v>
      </c>
      <c r="C106" s="11">
        <v>610</v>
      </c>
      <c r="D106" s="15">
        <v>2400000</v>
      </c>
      <c r="E106" s="15">
        <v>2400000</v>
      </c>
    </row>
    <row r="107" spans="1:5" s="3" customFormat="1" ht="15.75">
      <c r="A107" s="12" t="s">
        <v>133</v>
      </c>
      <c r="B107" s="11" t="s">
        <v>154</v>
      </c>
      <c r="C107" s="11">
        <v>620</v>
      </c>
      <c r="D107" s="15">
        <v>700000</v>
      </c>
      <c r="E107" s="15">
        <v>700000</v>
      </c>
    </row>
    <row r="108" spans="1:5" s="2" customFormat="1" ht="15.75">
      <c r="A108" s="8" t="s">
        <v>80</v>
      </c>
      <c r="B108" s="11" t="s">
        <v>155</v>
      </c>
      <c r="C108" s="11"/>
      <c r="D108" s="15">
        <f>D109</f>
        <v>3400000</v>
      </c>
      <c r="E108" s="15">
        <f>E109</f>
        <v>3400000</v>
      </c>
    </row>
    <row r="109" spans="1:5" s="2" customFormat="1" ht="15.75">
      <c r="A109" s="12" t="s">
        <v>138</v>
      </c>
      <c r="B109" s="11" t="s">
        <v>155</v>
      </c>
      <c r="C109" s="11">
        <v>800</v>
      </c>
      <c r="D109" s="15">
        <f>D110</f>
        <v>3400000</v>
      </c>
      <c r="E109" s="15">
        <f>E110</f>
        <v>3400000</v>
      </c>
    </row>
    <row r="110" spans="1:5" s="2" customFormat="1" ht="47.25">
      <c r="A110" s="12" t="s">
        <v>147</v>
      </c>
      <c r="B110" s="11" t="s">
        <v>155</v>
      </c>
      <c r="C110" s="11">
        <v>810</v>
      </c>
      <c r="D110" s="15">
        <v>3400000</v>
      </c>
      <c r="E110" s="15">
        <v>3400000</v>
      </c>
    </row>
    <row r="111" spans="1:5" s="2" customFormat="1" ht="47.25">
      <c r="A111" s="8" t="s">
        <v>310</v>
      </c>
      <c r="B111" s="11" t="s">
        <v>156</v>
      </c>
      <c r="C111" s="11"/>
      <c r="D111" s="15">
        <f>D112</f>
        <v>4000000</v>
      </c>
      <c r="E111" s="15">
        <f>E112</f>
        <v>4000000</v>
      </c>
    </row>
    <row r="112" spans="1:5" s="2" customFormat="1" ht="15.75">
      <c r="A112" s="12" t="s">
        <v>138</v>
      </c>
      <c r="B112" s="11" t="s">
        <v>156</v>
      </c>
      <c r="C112" s="11">
        <v>800</v>
      </c>
      <c r="D112" s="15">
        <f>D113</f>
        <v>4000000</v>
      </c>
      <c r="E112" s="15">
        <f>E113</f>
        <v>4000000</v>
      </c>
    </row>
    <row r="113" spans="1:5" s="2" customFormat="1" ht="47.25">
      <c r="A113" s="12" t="s">
        <v>147</v>
      </c>
      <c r="B113" s="11" t="s">
        <v>156</v>
      </c>
      <c r="C113" s="11">
        <v>810</v>
      </c>
      <c r="D113" s="15">
        <v>4000000</v>
      </c>
      <c r="E113" s="15">
        <v>4000000</v>
      </c>
    </row>
    <row r="114" spans="1:5" s="2" customFormat="1" ht="31.5">
      <c r="A114" s="8" t="s">
        <v>343</v>
      </c>
      <c r="B114" s="11" t="s">
        <v>12</v>
      </c>
      <c r="C114" s="11"/>
      <c r="D114" s="15">
        <f>SUM(D115,D118)</f>
        <v>42800000</v>
      </c>
      <c r="E114" s="15">
        <f>SUM(E115,E118)</f>
        <v>45000000</v>
      </c>
    </row>
    <row r="115" spans="1:5" s="2" customFormat="1" ht="31.5">
      <c r="A115" s="8" t="s">
        <v>82</v>
      </c>
      <c r="B115" s="11" t="s">
        <v>157</v>
      </c>
      <c r="C115" s="11"/>
      <c r="D115" s="25">
        <f>D116</f>
        <v>41300000</v>
      </c>
      <c r="E115" s="25">
        <f>E116</f>
        <v>43000000</v>
      </c>
    </row>
    <row r="116" spans="1:5" s="2" customFormat="1" ht="47.25">
      <c r="A116" s="12" t="s">
        <v>130</v>
      </c>
      <c r="B116" s="11" t="s">
        <v>157</v>
      </c>
      <c r="C116" s="11">
        <v>600</v>
      </c>
      <c r="D116" s="15">
        <f>D117</f>
        <v>41300000</v>
      </c>
      <c r="E116" s="15">
        <f>E117</f>
        <v>43000000</v>
      </c>
    </row>
    <row r="117" spans="1:5" s="3" customFormat="1" ht="15.75">
      <c r="A117" s="12" t="s">
        <v>125</v>
      </c>
      <c r="B117" s="11" t="s">
        <v>157</v>
      </c>
      <c r="C117" s="11">
        <v>610</v>
      </c>
      <c r="D117" s="15">
        <v>41300000</v>
      </c>
      <c r="E117" s="15">
        <v>43000000</v>
      </c>
    </row>
    <row r="118" spans="1:5" s="2" customFormat="1" ht="47.25">
      <c r="A118" s="8" t="s">
        <v>84</v>
      </c>
      <c r="B118" s="11" t="s">
        <v>158</v>
      </c>
      <c r="C118" s="11"/>
      <c r="D118" s="25">
        <f>D119</f>
        <v>1500000</v>
      </c>
      <c r="E118" s="25">
        <f>E119</f>
        <v>2000000</v>
      </c>
    </row>
    <row r="119" spans="1:5" s="2" customFormat="1" ht="47.25">
      <c r="A119" s="12" t="s">
        <v>130</v>
      </c>
      <c r="B119" s="11" t="s">
        <v>158</v>
      </c>
      <c r="C119" s="11">
        <v>600</v>
      </c>
      <c r="D119" s="15">
        <f>D120</f>
        <v>1500000</v>
      </c>
      <c r="E119" s="15">
        <f>E120</f>
        <v>2000000</v>
      </c>
    </row>
    <row r="120" spans="1:5" s="3" customFormat="1" ht="15.75">
      <c r="A120" s="12" t="s">
        <v>125</v>
      </c>
      <c r="B120" s="11" t="s">
        <v>158</v>
      </c>
      <c r="C120" s="11">
        <v>610</v>
      </c>
      <c r="D120" s="15">
        <v>1500000</v>
      </c>
      <c r="E120" s="15">
        <v>2000000</v>
      </c>
    </row>
    <row r="121" spans="1:5" s="2" customFormat="1" ht="31.5">
      <c r="A121" s="8" t="s">
        <v>344</v>
      </c>
      <c r="B121" s="11" t="s">
        <v>13</v>
      </c>
      <c r="C121" s="11"/>
      <c r="D121" s="15">
        <f>SUM(D122,D125)</f>
        <v>22600000</v>
      </c>
      <c r="E121" s="15">
        <f>SUM(E122,E125)</f>
        <v>24000000</v>
      </c>
    </row>
    <row r="122" spans="1:5" s="2" customFormat="1" ht="15.75">
      <c r="A122" s="8" t="s">
        <v>83</v>
      </c>
      <c r="B122" s="11" t="s">
        <v>159</v>
      </c>
      <c r="C122" s="11"/>
      <c r="D122" s="25">
        <f>D123</f>
        <v>20300000</v>
      </c>
      <c r="E122" s="25">
        <f>E123</f>
        <v>23200000</v>
      </c>
    </row>
    <row r="123" spans="1:5" s="2" customFormat="1" ht="47.25">
      <c r="A123" s="12" t="s">
        <v>130</v>
      </c>
      <c r="B123" s="11" t="s">
        <v>159</v>
      </c>
      <c r="C123" s="11">
        <v>600</v>
      </c>
      <c r="D123" s="15">
        <f>D124</f>
        <v>20300000</v>
      </c>
      <c r="E123" s="15">
        <f>E124</f>
        <v>23200000</v>
      </c>
    </row>
    <row r="124" spans="1:5" s="3" customFormat="1" ht="15.75">
      <c r="A124" s="12" t="s">
        <v>125</v>
      </c>
      <c r="B124" s="11" t="s">
        <v>159</v>
      </c>
      <c r="C124" s="11">
        <v>610</v>
      </c>
      <c r="D124" s="15">
        <v>20300000</v>
      </c>
      <c r="E124" s="15">
        <v>23200000</v>
      </c>
    </row>
    <row r="125" spans="1:5" s="2" customFormat="1" ht="47.25">
      <c r="A125" s="8" t="s">
        <v>311</v>
      </c>
      <c r="B125" s="11" t="s">
        <v>160</v>
      </c>
      <c r="C125" s="11"/>
      <c r="D125" s="15">
        <f>D126</f>
        <v>2300000</v>
      </c>
      <c r="E125" s="15">
        <f>E126</f>
        <v>800000</v>
      </c>
    </row>
    <row r="126" spans="1:5" s="2" customFormat="1" ht="47.25">
      <c r="A126" s="12" t="s">
        <v>130</v>
      </c>
      <c r="B126" s="11" t="s">
        <v>160</v>
      </c>
      <c r="C126" s="11">
        <v>600</v>
      </c>
      <c r="D126" s="15">
        <f>D127</f>
        <v>2300000</v>
      </c>
      <c r="E126" s="15">
        <f>E127</f>
        <v>800000</v>
      </c>
    </row>
    <row r="127" spans="1:5" s="3" customFormat="1" ht="15.75">
      <c r="A127" s="12" t="s">
        <v>125</v>
      </c>
      <c r="B127" s="11" t="s">
        <v>160</v>
      </c>
      <c r="C127" s="11">
        <v>610</v>
      </c>
      <c r="D127" s="15">
        <v>2300000</v>
      </c>
      <c r="E127" s="15">
        <v>800000</v>
      </c>
    </row>
    <row r="128" spans="1:5" s="2" customFormat="1" ht="47.25">
      <c r="A128" s="8" t="s">
        <v>411</v>
      </c>
      <c r="B128" s="11" t="s">
        <v>14</v>
      </c>
      <c r="C128" s="11"/>
      <c r="D128" s="15">
        <f>SUM(D129,D132)</f>
        <v>86700000</v>
      </c>
      <c r="E128" s="15">
        <f>SUM(E129,E132)</f>
        <v>89000000</v>
      </c>
    </row>
    <row r="129" spans="1:5" s="2" customFormat="1" ht="31.5">
      <c r="A129" s="8" t="s">
        <v>85</v>
      </c>
      <c r="B129" s="11" t="s">
        <v>161</v>
      </c>
      <c r="C129" s="11"/>
      <c r="D129" s="25">
        <f>D130</f>
        <v>83400000</v>
      </c>
      <c r="E129" s="25">
        <f>E130</f>
        <v>85700000</v>
      </c>
    </row>
    <row r="130" spans="1:5" s="2" customFormat="1" ht="47.25">
      <c r="A130" s="12" t="s">
        <v>130</v>
      </c>
      <c r="B130" s="11" t="s">
        <v>161</v>
      </c>
      <c r="C130" s="11">
        <v>600</v>
      </c>
      <c r="D130" s="15">
        <f>D131</f>
        <v>83400000</v>
      </c>
      <c r="E130" s="15">
        <f>E131</f>
        <v>85700000</v>
      </c>
    </row>
    <row r="131" spans="1:5" s="3" customFormat="1" ht="15.75">
      <c r="A131" s="12" t="s">
        <v>125</v>
      </c>
      <c r="B131" s="11" t="s">
        <v>161</v>
      </c>
      <c r="C131" s="11">
        <v>610</v>
      </c>
      <c r="D131" s="15">
        <v>83400000</v>
      </c>
      <c r="E131" s="15">
        <v>85700000</v>
      </c>
    </row>
    <row r="132" spans="1:5" s="2" customFormat="1" ht="63">
      <c r="A132" s="8" t="s">
        <v>393</v>
      </c>
      <c r="B132" s="11" t="s">
        <v>162</v>
      </c>
      <c r="C132" s="11"/>
      <c r="D132" s="15">
        <f>D133</f>
        <v>3300000</v>
      </c>
      <c r="E132" s="15">
        <f>E133</f>
        <v>3300000</v>
      </c>
    </row>
    <row r="133" spans="1:5" s="2" customFormat="1" ht="47.25">
      <c r="A133" s="12" t="s">
        <v>130</v>
      </c>
      <c r="B133" s="11" t="s">
        <v>162</v>
      </c>
      <c r="C133" s="11">
        <v>600</v>
      </c>
      <c r="D133" s="15">
        <f>D134</f>
        <v>3300000</v>
      </c>
      <c r="E133" s="15">
        <f>E134</f>
        <v>3300000</v>
      </c>
    </row>
    <row r="134" spans="1:5" s="3" customFormat="1" ht="15.75">
      <c r="A134" s="12" t="s">
        <v>125</v>
      </c>
      <c r="B134" s="11" t="s">
        <v>162</v>
      </c>
      <c r="C134" s="11">
        <v>610</v>
      </c>
      <c r="D134" s="15">
        <v>3300000</v>
      </c>
      <c r="E134" s="15">
        <v>3300000</v>
      </c>
    </row>
    <row r="135" spans="1:5" s="2" customFormat="1" ht="47.25">
      <c r="A135" s="12" t="s">
        <v>345</v>
      </c>
      <c r="B135" s="11" t="s">
        <v>15</v>
      </c>
      <c r="C135" s="11"/>
      <c r="D135" s="15">
        <f>SUM(D136,D141)</f>
        <v>18000000</v>
      </c>
      <c r="E135" s="15">
        <f>SUM(E136,E141)</f>
        <v>20000000</v>
      </c>
    </row>
    <row r="136" spans="1:5" s="2" customFormat="1" ht="31.5">
      <c r="A136" s="12" t="s">
        <v>86</v>
      </c>
      <c r="B136" s="11" t="s">
        <v>163</v>
      </c>
      <c r="C136" s="11"/>
      <c r="D136" s="25">
        <f>SUM(D137,D139)</f>
        <v>3390000</v>
      </c>
      <c r="E136" s="25">
        <f>SUM(E137,E139)</f>
        <v>3390000</v>
      </c>
    </row>
    <row r="137" spans="1:5" s="2" customFormat="1" ht="78.75">
      <c r="A137" s="9" t="s">
        <v>136</v>
      </c>
      <c r="B137" s="11" t="s">
        <v>163</v>
      </c>
      <c r="C137" s="10" t="s">
        <v>140</v>
      </c>
      <c r="D137" s="15">
        <f>D138</f>
        <v>3252000</v>
      </c>
      <c r="E137" s="15">
        <f>E138</f>
        <v>3252000</v>
      </c>
    </row>
    <row r="138" spans="1:5" s="2" customFormat="1" ht="31.5">
      <c r="A138" s="9" t="s">
        <v>137</v>
      </c>
      <c r="B138" s="11" t="s">
        <v>163</v>
      </c>
      <c r="C138" s="10" t="s">
        <v>141</v>
      </c>
      <c r="D138" s="15">
        <v>3252000</v>
      </c>
      <c r="E138" s="15">
        <v>3252000</v>
      </c>
    </row>
    <row r="139" spans="1:5" s="2" customFormat="1" ht="31.5">
      <c r="A139" s="4" t="s">
        <v>134</v>
      </c>
      <c r="B139" s="11" t="s">
        <v>163</v>
      </c>
      <c r="C139" s="10" t="s">
        <v>142</v>
      </c>
      <c r="D139" s="15">
        <f>D140</f>
        <v>138000</v>
      </c>
      <c r="E139" s="15">
        <f>E140</f>
        <v>138000</v>
      </c>
    </row>
    <row r="140" spans="1:5" s="2" customFormat="1" ht="47.25">
      <c r="A140" s="4" t="s">
        <v>135</v>
      </c>
      <c r="B140" s="11" t="s">
        <v>163</v>
      </c>
      <c r="C140" s="10" t="s">
        <v>143</v>
      </c>
      <c r="D140" s="15">
        <v>138000</v>
      </c>
      <c r="E140" s="15">
        <v>138000</v>
      </c>
    </row>
    <row r="141" spans="1:5" s="2" customFormat="1" ht="47.25">
      <c r="A141" s="12" t="s">
        <v>394</v>
      </c>
      <c r="B141" s="11" t="s">
        <v>164</v>
      </c>
      <c r="C141" s="11"/>
      <c r="D141" s="25">
        <f>SUM(D142,D144)</f>
        <v>14610000</v>
      </c>
      <c r="E141" s="25">
        <f>SUM(E142,E144)</f>
        <v>16610000</v>
      </c>
    </row>
    <row r="142" spans="1:5" s="2" customFormat="1" ht="78.75">
      <c r="A142" s="9" t="s">
        <v>136</v>
      </c>
      <c r="B142" s="11" t="s">
        <v>164</v>
      </c>
      <c r="C142" s="11">
        <v>100</v>
      </c>
      <c r="D142" s="15">
        <f>D143</f>
        <v>12300000</v>
      </c>
      <c r="E142" s="15">
        <f>E143</f>
        <v>14000000</v>
      </c>
    </row>
    <row r="143" spans="1:5" s="2" customFormat="1" ht="31.5">
      <c r="A143" s="9" t="s">
        <v>146</v>
      </c>
      <c r="B143" s="11" t="s">
        <v>164</v>
      </c>
      <c r="C143" s="11">
        <v>110</v>
      </c>
      <c r="D143" s="15">
        <v>12300000</v>
      </c>
      <c r="E143" s="15">
        <v>14000000</v>
      </c>
    </row>
    <row r="144" spans="1:5" s="2" customFormat="1" ht="31.5">
      <c r="A144" s="4" t="s">
        <v>134</v>
      </c>
      <c r="B144" s="11" t="s">
        <v>164</v>
      </c>
      <c r="C144" s="11">
        <v>200</v>
      </c>
      <c r="D144" s="15">
        <f>D145</f>
        <v>2310000</v>
      </c>
      <c r="E144" s="15">
        <f>E145</f>
        <v>2610000</v>
      </c>
    </row>
    <row r="145" spans="1:5" s="2" customFormat="1" ht="47.25">
      <c r="A145" s="4" t="s">
        <v>135</v>
      </c>
      <c r="B145" s="11" t="s">
        <v>164</v>
      </c>
      <c r="C145" s="11">
        <v>240</v>
      </c>
      <c r="D145" s="15">
        <v>2310000</v>
      </c>
      <c r="E145" s="15">
        <v>2610000</v>
      </c>
    </row>
    <row r="146" spans="1:5" s="26" customFormat="1" ht="15.75">
      <c r="A146" s="23" t="s">
        <v>0</v>
      </c>
      <c r="B146" s="14" t="s">
        <v>16</v>
      </c>
      <c r="C146" s="14"/>
      <c r="D146" s="16">
        <f>SUM(D147,D150)</f>
        <v>7000000</v>
      </c>
      <c r="E146" s="16">
        <f>SUM(E147,E150)</f>
        <v>7500000</v>
      </c>
    </row>
    <row r="147" spans="1:5" s="27" customFormat="1" ht="31.5">
      <c r="A147" s="12" t="s">
        <v>123</v>
      </c>
      <c r="B147" s="11" t="s">
        <v>165</v>
      </c>
      <c r="C147" s="11"/>
      <c r="D147" s="15">
        <f>D148</f>
        <v>700000</v>
      </c>
      <c r="E147" s="15">
        <f>E148</f>
        <v>800000</v>
      </c>
    </row>
    <row r="148" spans="1:5" s="2" customFormat="1" ht="47.25">
      <c r="A148" s="12" t="s">
        <v>130</v>
      </c>
      <c r="B148" s="11" t="s">
        <v>165</v>
      </c>
      <c r="C148" s="11">
        <v>600</v>
      </c>
      <c r="D148" s="15">
        <f>D149</f>
        <v>700000</v>
      </c>
      <c r="E148" s="15">
        <f>E149</f>
        <v>800000</v>
      </c>
    </row>
    <row r="149" spans="1:5" s="3" customFormat="1" ht="15.75">
      <c r="A149" s="12" t="s">
        <v>125</v>
      </c>
      <c r="B149" s="11" t="s">
        <v>165</v>
      </c>
      <c r="C149" s="11">
        <v>610</v>
      </c>
      <c r="D149" s="15">
        <v>700000</v>
      </c>
      <c r="E149" s="15">
        <v>800000</v>
      </c>
    </row>
    <row r="150" spans="1:5" s="27" customFormat="1" ht="31.5">
      <c r="A150" s="12" t="s">
        <v>124</v>
      </c>
      <c r="B150" s="11" t="s">
        <v>166</v>
      </c>
      <c r="C150" s="11"/>
      <c r="D150" s="15">
        <f>D151</f>
        <v>6300000</v>
      </c>
      <c r="E150" s="15">
        <f>E151</f>
        <v>6700000</v>
      </c>
    </row>
    <row r="151" spans="1:5" s="2" customFormat="1" ht="47.25">
      <c r="A151" s="12" t="s">
        <v>130</v>
      </c>
      <c r="B151" s="11" t="s">
        <v>166</v>
      </c>
      <c r="C151" s="11">
        <v>600</v>
      </c>
      <c r="D151" s="15">
        <f>D152</f>
        <v>6300000</v>
      </c>
      <c r="E151" s="15">
        <f>E152</f>
        <v>6700000</v>
      </c>
    </row>
    <row r="152" spans="1:5" s="3" customFormat="1" ht="15.75">
      <c r="A152" s="12" t="s">
        <v>125</v>
      </c>
      <c r="B152" s="11" t="s">
        <v>166</v>
      </c>
      <c r="C152" s="11">
        <v>610</v>
      </c>
      <c r="D152" s="15">
        <v>6300000</v>
      </c>
      <c r="E152" s="15">
        <v>6700000</v>
      </c>
    </row>
    <row r="153" spans="1:5" s="2" customFormat="1" ht="47.25">
      <c r="A153" s="23" t="s">
        <v>323</v>
      </c>
      <c r="B153" s="14" t="s">
        <v>17</v>
      </c>
      <c r="C153" s="14"/>
      <c r="D153" s="16">
        <f>SUM(D154,D157,D160,D163)</f>
        <v>120800000</v>
      </c>
      <c r="E153" s="16">
        <f>SUM(E154,E157,E160,E163)</f>
        <v>120800000</v>
      </c>
    </row>
    <row r="154" spans="1:5" s="3" customFormat="1" ht="31.5">
      <c r="A154" s="12" t="s">
        <v>235</v>
      </c>
      <c r="B154" s="11" t="s">
        <v>167</v>
      </c>
      <c r="C154" s="11"/>
      <c r="D154" s="15">
        <f>SUM(D155)</f>
        <v>2200000</v>
      </c>
      <c r="E154" s="15">
        <f>SUM(E155)</f>
        <v>2200000</v>
      </c>
    </row>
    <row r="155" spans="1:5" s="2" customFormat="1" ht="47.25">
      <c r="A155" s="12" t="s">
        <v>130</v>
      </c>
      <c r="B155" s="11" t="s">
        <v>167</v>
      </c>
      <c r="C155" s="11">
        <v>600</v>
      </c>
      <c r="D155" s="15">
        <f>D156</f>
        <v>2200000</v>
      </c>
      <c r="E155" s="15">
        <f>E156</f>
        <v>2200000</v>
      </c>
    </row>
    <row r="156" spans="1:5" s="3" customFormat="1" ht="15.75">
      <c r="A156" s="12" t="s">
        <v>133</v>
      </c>
      <c r="B156" s="11" t="s">
        <v>167</v>
      </c>
      <c r="C156" s="11">
        <v>620</v>
      </c>
      <c r="D156" s="15">
        <v>2200000</v>
      </c>
      <c r="E156" s="15">
        <v>2200000</v>
      </c>
    </row>
    <row r="157" spans="1:5" s="3" customFormat="1" ht="47.25">
      <c r="A157" s="12" t="s">
        <v>236</v>
      </c>
      <c r="B157" s="11" t="s">
        <v>168</v>
      </c>
      <c r="C157" s="11"/>
      <c r="D157" s="15">
        <f>D158</f>
        <v>11500000</v>
      </c>
      <c r="E157" s="15">
        <f>E158</f>
        <v>11500000</v>
      </c>
    </row>
    <row r="158" spans="1:5" s="2" customFormat="1" ht="15.75">
      <c r="A158" s="12" t="s">
        <v>138</v>
      </c>
      <c r="B158" s="11" t="s">
        <v>168</v>
      </c>
      <c r="C158" s="11">
        <v>800</v>
      </c>
      <c r="D158" s="15">
        <f>D159</f>
        <v>11500000</v>
      </c>
      <c r="E158" s="15">
        <f>E159</f>
        <v>11500000</v>
      </c>
    </row>
    <row r="159" spans="1:5" s="2" customFormat="1" ht="47.25">
      <c r="A159" s="12" t="s">
        <v>147</v>
      </c>
      <c r="B159" s="11" t="s">
        <v>168</v>
      </c>
      <c r="C159" s="11">
        <v>810</v>
      </c>
      <c r="D159" s="15">
        <v>11500000</v>
      </c>
      <c r="E159" s="15">
        <v>11500000</v>
      </c>
    </row>
    <row r="160" spans="1:5" s="3" customFormat="1" ht="31.5">
      <c r="A160" s="12" t="s">
        <v>237</v>
      </c>
      <c r="B160" s="11" t="s">
        <v>169</v>
      </c>
      <c r="C160" s="11"/>
      <c r="D160" s="15">
        <f>D161</f>
        <v>21650000</v>
      </c>
      <c r="E160" s="15">
        <f>E161</f>
        <v>21650000</v>
      </c>
    </row>
    <row r="161" spans="1:5" s="2" customFormat="1" ht="15.75">
      <c r="A161" s="12" t="s">
        <v>138</v>
      </c>
      <c r="B161" s="11" t="s">
        <v>169</v>
      </c>
      <c r="C161" s="11">
        <v>800</v>
      </c>
      <c r="D161" s="15">
        <f>D162</f>
        <v>21650000</v>
      </c>
      <c r="E161" s="15">
        <f>E162</f>
        <v>21650000</v>
      </c>
    </row>
    <row r="162" spans="1:5" s="2" customFormat="1" ht="47.25">
      <c r="A162" s="12" t="s">
        <v>147</v>
      </c>
      <c r="B162" s="11" t="s">
        <v>169</v>
      </c>
      <c r="C162" s="11">
        <v>810</v>
      </c>
      <c r="D162" s="15">
        <v>21650000</v>
      </c>
      <c r="E162" s="15">
        <v>21650000</v>
      </c>
    </row>
    <row r="163" spans="1:5" s="3" customFormat="1" ht="47.25">
      <c r="A163" s="12" t="s">
        <v>320</v>
      </c>
      <c r="B163" s="11" t="s">
        <v>238</v>
      </c>
      <c r="C163" s="11"/>
      <c r="D163" s="15">
        <f>D164</f>
        <v>85450000</v>
      </c>
      <c r="E163" s="15">
        <f>E164</f>
        <v>85450000</v>
      </c>
    </row>
    <row r="164" spans="1:5" s="2" customFormat="1" ht="47.25">
      <c r="A164" s="12" t="s">
        <v>130</v>
      </c>
      <c r="B164" s="11" t="s">
        <v>238</v>
      </c>
      <c r="C164" s="11">
        <v>600</v>
      </c>
      <c r="D164" s="15">
        <f>D165+D166</f>
        <v>85450000</v>
      </c>
      <c r="E164" s="15">
        <f>E165+E166</f>
        <v>85450000</v>
      </c>
    </row>
    <row r="165" spans="1:5" s="3" customFormat="1" ht="15.75">
      <c r="A165" s="12" t="s">
        <v>125</v>
      </c>
      <c r="B165" s="11" t="s">
        <v>238</v>
      </c>
      <c r="C165" s="11">
        <v>610</v>
      </c>
      <c r="D165" s="15">
        <v>29500000</v>
      </c>
      <c r="E165" s="15">
        <v>29500000</v>
      </c>
    </row>
    <row r="166" spans="1:5" s="3" customFormat="1" ht="15.75">
      <c r="A166" s="12" t="s">
        <v>133</v>
      </c>
      <c r="B166" s="11" t="s">
        <v>238</v>
      </c>
      <c r="C166" s="11">
        <v>620</v>
      </c>
      <c r="D166" s="15">
        <v>55950000</v>
      </c>
      <c r="E166" s="15">
        <v>55950000</v>
      </c>
    </row>
    <row r="167" spans="1:5" s="2" customFormat="1" ht="31.5">
      <c r="A167" s="23" t="s">
        <v>324</v>
      </c>
      <c r="B167" s="14" t="s">
        <v>18</v>
      </c>
      <c r="C167" s="14"/>
      <c r="D167" s="16">
        <f>SUM(D168,D231,D250,D254,D258)</f>
        <v>595900889</v>
      </c>
      <c r="E167" s="16">
        <f>SUM(E168,E231,E250,E254,E258)</f>
        <v>605630995</v>
      </c>
    </row>
    <row r="168" spans="1:5" s="2" customFormat="1" ht="47.25">
      <c r="A168" s="12" t="s">
        <v>346</v>
      </c>
      <c r="B168" s="11" t="s">
        <v>19</v>
      </c>
      <c r="C168" s="11"/>
      <c r="D168" s="15">
        <f>SUM(D169,D172,D175,D178,D181,D184,D187,D190,D193,D198,D201,D204,D207,D210,D213,D216,D219,D222,D225,D228)</f>
        <v>547408324</v>
      </c>
      <c r="E168" s="15">
        <f>SUM(E169,E172,E175,E178,E181,E184,E187,E190,E193,E198,E201,E204,E207,E210,E213,E216,E219,E222,E225,E228)</f>
        <v>554088430</v>
      </c>
    </row>
    <row r="169" spans="1:5" s="2" customFormat="1" ht="63">
      <c r="A169" s="12" t="s">
        <v>91</v>
      </c>
      <c r="B169" s="11" t="s">
        <v>281</v>
      </c>
      <c r="C169" s="11"/>
      <c r="D169" s="15">
        <f>D170</f>
        <v>263506572</v>
      </c>
      <c r="E169" s="15">
        <f>E170</f>
        <v>263524589</v>
      </c>
    </row>
    <row r="170" spans="1:5" s="2" customFormat="1" ht="31.5">
      <c r="A170" s="12" t="s">
        <v>126</v>
      </c>
      <c r="B170" s="11" t="s">
        <v>281</v>
      </c>
      <c r="C170" s="11">
        <v>300</v>
      </c>
      <c r="D170" s="15">
        <f>D171</f>
        <v>263506572</v>
      </c>
      <c r="E170" s="15">
        <f>E171</f>
        <v>263524589</v>
      </c>
    </row>
    <row r="171" spans="1:5" s="2" customFormat="1" ht="31.5">
      <c r="A171" s="12" t="s">
        <v>127</v>
      </c>
      <c r="B171" s="11" t="s">
        <v>281</v>
      </c>
      <c r="C171" s="11">
        <v>310</v>
      </c>
      <c r="D171" s="15">
        <v>263506572</v>
      </c>
      <c r="E171" s="15">
        <v>263524589</v>
      </c>
    </row>
    <row r="172" spans="1:5" s="2" customFormat="1" ht="31.5">
      <c r="A172" s="12" t="s">
        <v>89</v>
      </c>
      <c r="B172" s="11" t="s">
        <v>280</v>
      </c>
      <c r="C172" s="11"/>
      <c r="D172" s="15">
        <f>D173</f>
        <v>14666825</v>
      </c>
      <c r="E172" s="15">
        <f>E173</f>
        <v>14666825</v>
      </c>
    </row>
    <row r="173" spans="1:5" s="2" customFormat="1" ht="31.5">
      <c r="A173" s="12" t="s">
        <v>126</v>
      </c>
      <c r="B173" s="11" t="s">
        <v>280</v>
      </c>
      <c r="C173" s="11">
        <v>300</v>
      </c>
      <c r="D173" s="15">
        <f>D174</f>
        <v>14666825</v>
      </c>
      <c r="E173" s="15">
        <f>E174</f>
        <v>14666825</v>
      </c>
    </row>
    <row r="174" spans="1:5" s="2" customFormat="1" ht="31.5">
      <c r="A174" s="12" t="s">
        <v>127</v>
      </c>
      <c r="B174" s="11" t="s">
        <v>280</v>
      </c>
      <c r="C174" s="11">
        <v>310</v>
      </c>
      <c r="D174" s="15">
        <v>14666825</v>
      </c>
      <c r="E174" s="15">
        <v>14666825</v>
      </c>
    </row>
    <row r="175" spans="1:5" s="2" customFormat="1" ht="47.25">
      <c r="A175" s="12" t="s">
        <v>90</v>
      </c>
      <c r="B175" s="11" t="s">
        <v>347</v>
      </c>
      <c r="C175" s="11"/>
      <c r="D175" s="15">
        <f>D176</f>
        <v>1021928</v>
      </c>
      <c r="E175" s="15">
        <f>E176</f>
        <v>1021928</v>
      </c>
    </row>
    <row r="176" spans="1:5" s="2" customFormat="1" ht="31.5">
      <c r="A176" s="12" t="s">
        <v>126</v>
      </c>
      <c r="B176" s="11" t="s">
        <v>347</v>
      </c>
      <c r="C176" s="11">
        <v>300</v>
      </c>
      <c r="D176" s="15">
        <f>D177</f>
        <v>1021928</v>
      </c>
      <c r="E176" s="15">
        <f>E177</f>
        <v>1021928</v>
      </c>
    </row>
    <row r="177" spans="1:5" s="2" customFormat="1" ht="31.5">
      <c r="A177" s="12" t="s">
        <v>127</v>
      </c>
      <c r="B177" s="11" t="s">
        <v>347</v>
      </c>
      <c r="C177" s="11">
        <v>310</v>
      </c>
      <c r="D177" s="15">
        <v>1021928</v>
      </c>
      <c r="E177" s="15">
        <v>1021928</v>
      </c>
    </row>
    <row r="178" spans="1:5" s="2" customFormat="1" ht="47.25">
      <c r="A178" s="12" t="s">
        <v>294</v>
      </c>
      <c r="B178" s="11" t="s">
        <v>334</v>
      </c>
      <c r="C178" s="11"/>
      <c r="D178" s="15">
        <f>D179</f>
        <v>33271</v>
      </c>
      <c r="E178" s="15">
        <f>E179</f>
        <v>33271</v>
      </c>
    </row>
    <row r="179" spans="1:5" s="2" customFormat="1" ht="31.5">
      <c r="A179" s="12" t="s">
        <v>126</v>
      </c>
      <c r="B179" s="11" t="s">
        <v>334</v>
      </c>
      <c r="C179" s="11">
        <v>300</v>
      </c>
      <c r="D179" s="15">
        <f>D180</f>
        <v>33271</v>
      </c>
      <c r="E179" s="15">
        <f>E180</f>
        <v>33271</v>
      </c>
    </row>
    <row r="180" spans="1:5" s="2" customFormat="1" ht="31.5">
      <c r="A180" s="12" t="s">
        <v>127</v>
      </c>
      <c r="B180" s="11" t="s">
        <v>334</v>
      </c>
      <c r="C180" s="11">
        <v>310</v>
      </c>
      <c r="D180" s="15">
        <v>33271</v>
      </c>
      <c r="E180" s="15">
        <v>33271</v>
      </c>
    </row>
    <row r="181" spans="1:5" s="2" customFormat="1" ht="31.5">
      <c r="A181" s="12" t="s">
        <v>283</v>
      </c>
      <c r="B181" s="11" t="s">
        <v>284</v>
      </c>
      <c r="C181" s="11"/>
      <c r="D181" s="15">
        <f>D182</f>
        <v>86840322</v>
      </c>
      <c r="E181" s="15">
        <f>E182</f>
        <v>86849905</v>
      </c>
    </row>
    <row r="182" spans="1:5" s="2" customFormat="1" ht="31.5">
      <c r="A182" s="12" t="s">
        <v>126</v>
      </c>
      <c r="B182" s="11" t="s">
        <v>284</v>
      </c>
      <c r="C182" s="11">
        <v>300</v>
      </c>
      <c r="D182" s="15">
        <f>D183</f>
        <v>86840322</v>
      </c>
      <c r="E182" s="15">
        <f>E183</f>
        <v>86849905</v>
      </c>
    </row>
    <row r="183" spans="1:5" s="2" customFormat="1" ht="31.5">
      <c r="A183" s="12" t="s">
        <v>127</v>
      </c>
      <c r="B183" s="11" t="s">
        <v>284</v>
      </c>
      <c r="C183" s="11">
        <v>310</v>
      </c>
      <c r="D183" s="15">
        <v>86840322</v>
      </c>
      <c r="E183" s="15">
        <v>86849905</v>
      </c>
    </row>
    <row r="184" spans="1:5" s="2" customFormat="1" ht="63">
      <c r="A184" s="12" t="s">
        <v>390</v>
      </c>
      <c r="B184" s="11" t="s">
        <v>375</v>
      </c>
      <c r="C184" s="11"/>
      <c r="D184" s="15">
        <f>D185</f>
        <v>5500000</v>
      </c>
      <c r="E184" s="15">
        <f>E185</f>
        <v>5500000</v>
      </c>
    </row>
    <row r="185" spans="1:5" s="2" customFormat="1" ht="31.5">
      <c r="A185" s="12" t="s">
        <v>126</v>
      </c>
      <c r="B185" s="11" t="s">
        <v>375</v>
      </c>
      <c r="C185" s="11">
        <v>300</v>
      </c>
      <c r="D185" s="15">
        <f>D186</f>
        <v>5500000</v>
      </c>
      <c r="E185" s="15">
        <f>E186</f>
        <v>5500000</v>
      </c>
    </row>
    <row r="186" spans="1:5" s="2" customFormat="1" ht="31.5">
      <c r="A186" s="12" t="s">
        <v>127</v>
      </c>
      <c r="B186" s="11" t="s">
        <v>375</v>
      </c>
      <c r="C186" s="11">
        <v>310</v>
      </c>
      <c r="D186" s="15">
        <v>5500000</v>
      </c>
      <c r="E186" s="15">
        <v>5500000</v>
      </c>
    </row>
    <row r="187" spans="1:5" s="2" customFormat="1" ht="78.75">
      <c r="A187" s="12" t="s">
        <v>94</v>
      </c>
      <c r="B187" s="11" t="s">
        <v>376</v>
      </c>
      <c r="C187" s="11"/>
      <c r="D187" s="15">
        <f>D188</f>
        <v>800000</v>
      </c>
      <c r="E187" s="15">
        <f>E188</f>
        <v>800000</v>
      </c>
    </row>
    <row r="188" spans="1:5" s="2" customFormat="1" ht="31.5">
      <c r="A188" s="12" t="s">
        <v>126</v>
      </c>
      <c r="B188" s="11" t="s">
        <v>376</v>
      </c>
      <c r="C188" s="11">
        <v>300</v>
      </c>
      <c r="D188" s="15">
        <f>D189</f>
        <v>800000</v>
      </c>
      <c r="E188" s="15">
        <f>E189</f>
        <v>800000</v>
      </c>
    </row>
    <row r="189" spans="1:5" s="2" customFormat="1" ht="31.5">
      <c r="A189" s="12" t="s">
        <v>185</v>
      </c>
      <c r="B189" s="11" t="s">
        <v>376</v>
      </c>
      <c r="C189" s="11">
        <v>320</v>
      </c>
      <c r="D189" s="15">
        <v>800000</v>
      </c>
      <c r="E189" s="15">
        <v>800000</v>
      </c>
    </row>
    <row r="190" spans="1:5" s="2" customFormat="1" ht="47.25">
      <c r="A190" s="12" t="s">
        <v>95</v>
      </c>
      <c r="B190" s="11" t="s">
        <v>255</v>
      </c>
      <c r="C190" s="11"/>
      <c r="D190" s="15">
        <f>D191</f>
        <v>1000000</v>
      </c>
      <c r="E190" s="15">
        <f>E191</f>
        <v>1000000</v>
      </c>
    </row>
    <row r="191" spans="1:5" s="2" customFormat="1" ht="31.5">
      <c r="A191" s="12" t="s">
        <v>126</v>
      </c>
      <c r="B191" s="11" t="s">
        <v>255</v>
      </c>
      <c r="C191" s="11">
        <v>300</v>
      </c>
      <c r="D191" s="15">
        <f>D192</f>
        <v>1000000</v>
      </c>
      <c r="E191" s="15">
        <f>E192</f>
        <v>1000000</v>
      </c>
    </row>
    <row r="192" spans="1:5" s="2" customFormat="1" ht="31.5">
      <c r="A192" s="12" t="s">
        <v>127</v>
      </c>
      <c r="B192" s="11" t="s">
        <v>255</v>
      </c>
      <c r="C192" s="11">
        <v>310</v>
      </c>
      <c r="D192" s="15">
        <v>1000000</v>
      </c>
      <c r="E192" s="15">
        <v>1000000</v>
      </c>
    </row>
    <row r="193" spans="1:5" s="2" customFormat="1" ht="63">
      <c r="A193" s="12" t="s">
        <v>96</v>
      </c>
      <c r="B193" s="11" t="s">
        <v>256</v>
      </c>
      <c r="C193" s="11"/>
      <c r="D193" s="15">
        <f>SUM(D194,D196)</f>
        <v>100000</v>
      </c>
      <c r="E193" s="15">
        <f>SUM(E194,E196)</f>
        <v>100000</v>
      </c>
    </row>
    <row r="194" spans="1:5" s="2" customFormat="1" ht="31.5">
      <c r="A194" s="4" t="s">
        <v>134</v>
      </c>
      <c r="B194" s="11" t="s">
        <v>256</v>
      </c>
      <c r="C194" s="11">
        <v>200</v>
      </c>
      <c r="D194" s="15">
        <f>D195</f>
        <v>0</v>
      </c>
      <c r="E194" s="15">
        <f>E195</f>
        <v>50000</v>
      </c>
    </row>
    <row r="195" spans="1:5" s="2" customFormat="1" ht="47.25">
      <c r="A195" s="4" t="s">
        <v>135</v>
      </c>
      <c r="B195" s="11" t="s">
        <v>256</v>
      </c>
      <c r="C195" s="11">
        <v>240</v>
      </c>
      <c r="D195" s="15"/>
      <c r="E195" s="15">
        <v>50000</v>
      </c>
    </row>
    <row r="196" spans="1:5" s="2" customFormat="1" ht="31.5">
      <c r="A196" s="12" t="s">
        <v>126</v>
      </c>
      <c r="B196" s="11" t="s">
        <v>256</v>
      </c>
      <c r="C196" s="11">
        <v>300</v>
      </c>
      <c r="D196" s="15">
        <f>D197</f>
        <v>100000</v>
      </c>
      <c r="E196" s="15">
        <f>E197</f>
        <v>50000</v>
      </c>
    </row>
    <row r="197" spans="1:5" s="2" customFormat="1" ht="31.5">
      <c r="A197" s="12" t="s">
        <v>127</v>
      </c>
      <c r="B197" s="11" t="s">
        <v>256</v>
      </c>
      <c r="C197" s="11">
        <v>310</v>
      </c>
      <c r="D197" s="15">
        <v>100000</v>
      </c>
      <c r="E197" s="15">
        <v>50000</v>
      </c>
    </row>
    <row r="198" spans="1:5" s="2" customFormat="1" ht="31.5">
      <c r="A198" s="12" t="s">
        <v>97</v>
      </c>
      <c r="B198" s="11" t="s">
        <v>257</v>
      </c>
      <c r="C198" s="11"/>
      <c r="D198" s="15">
        <f>D199</f>
        <v>6000000</v>
      </c>
      <c r="E198" s="15">
        <f>E199</f>
        <v>6000000</v>
      </c>
    </row>
    <row r="199" spans="1:5" s="2" customFormat="1" ht="31.5">
      <c r="A199" s="12" t="s">
        <v>126</v>
      </c>
      <c r="B199" s="11" t="s">
        <v>257</v>
      </c>
      <c r="C199" s="11">
        <v>300</v>
      </c>
      <c r="D199" s="15">
        <f>D200</f>
        <v>6000000</v>
      </c>
      <c r="E199" s="15">
        <f>E200</f>
        <v>6000000</v>
      </c>
    </row>
    <row r="200" spans="1:5" s="2" customFormat="1" ht="31.5">
      <c r="A200" s="12" t="s">
        <v>127</v>
      </c>
      <c r="B200" s="11" t="s">
        <v>257</v>
      </c>
      <c r="C200" s="11">
        <v>310</v>
      </c>
      <c r="D200" s="15">
        <v>6000000</v>
      </c>
      <c r="E200" s="15">
        <v>6000000</v>
      </c>
    </row>
    <row r="201" spans="1:5" s="2" customFormat="1" ht="63">
      <c r="A201" s="12" t="s">
        <v>98</v>
      </c>
      <c r="B201" s="11" t="s">
        <v>258</v>
      </c>
      <c r="C201" s="11"/>
      <c r="D201" s="15">
        <f>D202</f>
        <v>3000000</v>
      </c>
      <c r="E201" s="15">
        <f>E202</f>
        <v>3000000</v>
      </c>
    </row>
    <row r="202" spans="1:5" s="2" customFormat="1" ht="31.5">
      <c r="A202" s="12" t="s">
        <v>126</v>
      </c>
      <c r="B202" s="11" t="s">
        <v>258</v>
      </c>
      <c r="C202" s="11">
        <v>300</v>
      </c>
      <c r="D202" s="15">
        <f>D203</f>
        <v>3000000</v>
      </c>
      <c r="E202" s="15">
        <f>E203</f>
        <v>3000000</v>
      </c>
    </row>
    <row r="203" spans="1:5" s="2" customFormat="1" ht="31.5">
      <c r="A203" s="12" t="s">
        <v>127</v>
      </c>
      <c r="B203" s="11" t="s">
        <v>258</v>
      </c>
      <c r="C203" s="11">
        <v>310</v>
      </c>
      <c r="D203" s="15">
        <v>3000000</v>
      </c>
      <c r="E203" s="15">
        <v>3000000</v>
      </c>
    </row>
    <row r="204" spans="1:5" s="2" customFormat="1" ht="15.75">
      <c r="A204" s="12" t="s">
        <v>99</v>
      </c>
      <c r="B204" s="11" t="s">
        <v>259</v>
      </c>
      <c r="C204" s="11"/>
      <c r="D204" s="15">
        <f>D205</f>
        <v>900000</v>
      </c>
      <c r="E204" s="15">
        <f>E205</f>
        <v>900000</v>
      </c>
    </row>
    <row r="205" spans="1:5" s="2" customFormat="1" ht="31.5">
      <c r="A205" s="12" t="s">
        <v>126</v>
      </c>
      <c r="B205" s="11" t="s">
        <v>259</v>
      </c>
      <c r="C205" s="11">
        <v>300</v>
      </c>
      <c r="D205" s="15">
        <f>D206</f>
        <v>900000</v>
      </c>
      <c r="E205" s="15">
        <f>E206</f>
        <v>900000</v>
      </c>
    </row>
    <row r="206" spans="1:5" s="2" customFormat="1" ht="31.5">
      <c r="A206" s="12" t="s">
        <v>127</v>
      </c>
      <c r="B206" s="11" t="s">
        <v>259</v>
      </c>
      <c r="C206" s="11">
        <v>310</v>
      </c>
      <c r="D206" s="15">
        <v>900000</v>
      </c>
      <c r="E206" s="15">
        <v>900000</v>
      </c>
    </row>
    <row r="207" spans="1:5" s="2" customFormat="1" ht="63">
      <c r="A207" s="12" t="s">
        <v>100</v>
      </c>
      <c r="B207" s="11" t="s">
        <v>260</v>
      </c>
      <c r="C207" s="11"/>
      <c r="D207" s="15">
        <f>D208</f>
        <v>5600000</v>
      </c>
      <c r="E207" s="15">
        <f>E208</f>
        <v>6600000</v>
      </c>
    </row>
    <row r="208" spans="1:5" s="2" customFormat="1" ht="31.5">
      <c r="A208" s="12" t="s">
        <v>126</v>
      </c>
      <c r="B208" s="11" t="s">
        <v>260</v>
      </c>
      <c r="C208" s="11">
        <v>300</v>
      </c>
      <c r="D208" s="15">
        <f>D209</f>
        <v>5600000</v>
      </c>
      <c r="E208" s="15">
        <f>E209</f>
        <v>6600000</v>
      </c>
    </row>
    <row r="209" spans="1:5" s="2" customFormat="1" ht="31.5">
      <c r="A209" s="12" t="s">
        <v>127</v>
      </c>
      <c r="B209" s="11" t="s">
        <v>260</v>
      </c>
      <c r="C209" s="11">
        <v>310</v>
      </c>
      <c r="D209" s="15">
        <v>5600000</v>
      </c>
      <c r="E209" s="15">
        <v>6600000</v>
      </c>
    </row>
    <row r="210" spans="1:5" s="2" customFormat="1" ht="94.5">
      <c r="A210" s="12" t="s">
        <v>101</v>
      </c>
      <c r="B210" s="11" t="s">
        <v>261</v>
      </c>
      <c r="C210" s="11"/>
      <c r="D210" s="15">
        <f>D211</f>
        <v>2000000</v>
      </c>
      <c r="E210" s="15">
        <f>E211</f>
        <v>2000000</v>
      </c>
    </row>
    <row r="211" spans="1:5" s="2" customFormat="1" ht="31.5">
      <c r="A211" s="12" t="s">
        <v>126</v>
      </c>
      <c r="B211" s="11" t="s">
        <v>261</v>
      </c>
      <c r="C211" s="11">
        <v>300</v>
      </c>
      <c r="D211" s="15">
        <f>D212</f>
        <v>2000000</v>
      </c>
      <c r="E211" s="15">
        <f>E212</f>
        <v>2000000</v>
      </c>
    </row>
    <row r="212" spans="1:5" s="2" customFormat="1" ht="31.5">
      <c r="A212" s="12" t="s">
        <v>185</v>
      </c>
      <c r="B212" s="11" t="s">
        <v>261</v>
      </c>
      <c r="C212" s="11">
        <v>320</v>
      </c>
      <c r="D212" s="15">
        <v>2000000</v>
      </c>
      <c r="E212" s="15">
        <v>2000000</v>
      </c>
    </row>
    <row r="213" spans="1:5" s="2" customFormat="1" ht="31.5">
      <c r="A213" s="12" t="s">
        <v>102</v>
      </c>
      <c r="B213" s="11" t="s">
        <v>313</v>
      </c>
      <c r="C213" s="11"/>
      <c r="D213" s="15">
        <f>D214</f>
        <v>1100000</v>
      </c>
      <c r="E213" s="15">
        <f>E214</f>
        <v>1100000</v>
      </c>
    </row>
    <row r="214" spans="1:5" s="2" customFormat="1" ht="31.5">
      <c r="A214" s="4" t="s">
        <v>134</v>
      </c>
      <c r="B214" s="11" t="s">
        <v>313</v>
      </c>
      <c r="C214" s="11">
        <v>200</v>
      </c>
      <c r="D214" s="15">
        <f>D215</f>
        <v>1100000</v>
      </c>
      <c r="E214" s="15">
        <f>E215</f>
        <v>1100000</v>
      </c>
    </row>
    <row r="215" spans="1:5" s="2" customFormat="1" ht="47.25">
      <c r="A215" s="4" t="s">
        <v>135</v>
      </c>
      <c r="B215" s="11" t="s">
        <v>313</v>
      </c>
      <c r="C215" s="11">
        <v>240</v>
      </c>
      <c r="D215" s="15">
        <v>1100000</v>
      </c>
      <c r="E215" s="15">
        <v>1100000</v>
      </c>
    </row>
    <row r="216" spans="1:5" s="2" customFormat="1" ht="47.25">
      <c r="A216" s="12" t="s">
        <v>379</v>
      </c>
      <c r="B216" s="11" t="s">
        <v>285</v>
      </c>
      <c r="C216" s="11"/>
      <c r="D216" s="15">
        <f>D217</f>
        <v>11083605</v>
      </c>
      <c r="E216" s="15">
        <f>E217</f>
        <v>11526949</v>
      </c>
    </row>
    <row r="217" spans="1:5" s="2" customFormat="1" ht="31.5">
      <c r="A217" s="12" t="s">
        <v>126</v>
      </c>
      <c r="B217" s="11" t="s">
        <v>285</v>
      </c>
      <c r="C217" s="11">
        <v>300</v>
      </c>
      <c r="D217" s="15">
        <f>D218</f>
        <v>11083605</v>
      </c>
      <c r="E217" s="15">
        <f>E218</f>
        <v>11526949</v>
      </c>
    </row>
    <row r="218" spans="1:5" s="2" customFormat="1" ht="31.5">
      <c r="A218" s="12" t="s">
        <v>127</v>
      </c>
      <c r="B218" s="11" t="s">
        <v>285</v>
      </c>
      <c r="C218" s="11">
        <v>310</v>
      </c>
      <c r="D218" s="15">
        <v>11083605</v>
      </c>
      <c r="E218" s="15">
        <v>11526949</v>
      </c>
    </row>
    <row r="219" spans="1:5" s="2" customFormat="1" ht="47.25">
      <c r="A219" s="12" t="s">
        <v>88</v>
      </c>
      <c r="B219" s="11" t="s">
        <v>279</v>
      </c>
      <c r="C219" s="11"/>
      <c r="D219" s="15">
        <f>D220</f>
        <v>9133423</v>
      </c>
      <c r="E219" s="15">
        <f>E220</f>
        <v>9525731</v>
      </c>
    </row>
    <row r="220" spans="1:5" s="2" customFormat="1" ht="31.5">
      <c r="A220" s="12" t="s">
        <v>126</v>
      </c>
      <c r="B220" s="11" t="s">
        <v>279</v>
      </c>
      <c r="C220" s="11">
        <v>300</v>
      </c>
      <c r="D220" s="15">
        <f>D221</f>
        <v>9133423</v>
      </c>
      <c r="E220" s="15">
        <f>E221</f>
        <v>9525731</v>
      </c>
    </row>
    <row r="221" spans="1:5" s="2" customFormat="1" ht="31.5">
      <c r="A221" s="12" t="s">
        <v>127</v>
      </c>
      <c r="B221" s="11" t="s">
        <v>279</v>
      </c>
      <c r="C221" s="11">
        <v>310</v>
      </c>
      <c r="D221" s="15">
        <v>9133423</v>
      </c>
      <c r="E221" s="15">
        <v>9525731</v>
      </c>
    </row>
    <row r="222" spans="1:5" s="2" customFormat="1" ht="31.5">
      <c r="A222" s="12" t="s">
        <v>87</v>
      </c>
      <c r="B222" s="11" t="s">
        <v>278</v>
      </c>
      <c r="C222" s="11"/>
      <c r="D222" s="15">
        <f>D223</f>
        <v>109770559</v>
      </c>
      <c r="E222" s="15">
        <f>E223</f>
        <v>113573340</v>
      </c>
    </row>
    <row r="223" spans="1:5" s="2" customFormat="1" ht="31.5">
      <c r="A223" s="12" t="s">
        <v>126</v>
      </c>
      <c r="B223" s="11" t="s">
        <v>278</v>
      </c>
      <c r="C223" s="11">
        <v>300</v>
      </c>
      <c r="D223" s="15">
        <f>D224</f>
        <v>109770559</v>
      </c>
      <c r="E223" s="15">
        <f>E224</f>
        <v>113573340</v>
      </c>
    </row>
    <row r="224" spans="1:5" s="2" customFormat="1" ht="31.5">
      <c r="A224" s="12" t="s">
        <v>127</v>
      </c>
      <c r="B224" s="11" t="s">
        <v>278</v>
      </c>
      <c r="C224" s="11">
        <v>310</v>
      </c>
      <c r="D224" s="15">
        <v>109770559</v>
      </c>
      <c r="E224" s="15">
        <v>113573340</v>
      </c>
    </row>
    <row r="225" spans="1:5" s="2" customFormat="1" ht="78.75">
      <c r="A225" s="12" t="s">
        <v>92</v>
      </c>
      <c r="B225" s="11" t="s">
        <v>282</v>
      </c>
      <c r="C225" s="11"/>
      <c r="D225" s="15">
        <f>D226</f>
        <v>517628</v>
      </c>
      <c r="E225" s="15">
        <f>E226</f>
        <v>538333</v>
      </c>
    </row>
    <row r="226" spans="1:5" s="2" customFormat="1" ht="31.5">
      <c r="A226" s="12" t="s">
        <v>126</v>
      </c>
      <c r="B226" s="11" t="s">
        <v>282</v>
      </c>
      <c r="C226" s="11">
        <v>300</v>
      </c>
      <c r="D226" s="15">
        <f>D227</f>
        <v>517628</v>
      </c>
      <c r="E226" s="15">
        <f>E227</f>
        <v>538333</v>
      </c>
    </row>
    <row r="227" spans="1:5" s="2" customFormat="1" ht="31.5">
      <c r="A227" s="12" t="s">
        <v>127</v>
      </c>
      <c r="B227" s="11" t="s">
        <v>282</v>
      </c>
      <c r="C227" s="11">
        <v>310</v>
      </c>
      <c r="D227" s="15">
        <v>517628</v>
      </c>
      <c r="E227" s="15">
        <v>538333</v>
      </c>
    </row>
    <row r="228" spans="1:5" s="2" customFormat="1" ht="110.25">
      <c r="A228" s="12" t="s">
        <v>93</v>
      </c>
      <c r="B228" s="11" t="s">
        <v>312</v>
      </c>
      <c r="C228" s="11"/>
      <c r="D228" s="15">
        <f>D229</f>
        <v>24834191</v>
      </c>
      <c r="E228" s="15">
        <f>E229</f>
        <v>25827559</v>
      </c>
    </row>
    <row r="229" spans="1:5" s="2" customFormat="1" ht="31.5">
      <c r="A229" s="12" t="s">
        <v>126</v>
      </c>
      <c r="B229" s="11" t="s">
        <v>312</v>
      </c>
      <c r="C229" s="11">
        <v>300</v>
      </c>
      <c r="D229" s="15">
        <f>D230</f>
        <v>24834191</v>
      </c>
      <c r="E229" s="15">
        <f>E230</f>
        <v>25827559</v>
      </c>
    </row>
    <row r="230" spans="1:5" s="2" customFormat="1" ht="31.5">
      <c r="A230" s="12" t="s">
        <v>127</v>
      </c>
      <c r="B230" s="11" t="s">
        <v>312</v>
      </c>
      <c r="C230" s="11">
        <v>310</v>
      </c>
      <c r="D230" s="15">
        <v>24834191</v>
      </c>
      <c r="E230" s="15">
        <v>25827559</v>
      </c>
    </row>
    <row r="231" spans="1:5" s="2" customFormat="1" ht="31.5">
      <c r="A231" s="28" t="s">
        <v>359</v>
      </c>
      <c r="B231" s="11" t="s">
        <v>20</v>
      </c>
      <c r="C231" s="11"/>
      <c r="D231" s="15">
        <f>SUM(D232,D235,D238,D241,D244,D247)</f>
        <v>5050000</v>
      </c>
      <c r="E231" s="15">
        <f>SUM(E232,E235,E238,E241,E244,E247)</f>
        <v>5150000</v>
      </c>
    </row>
    <row r="232" spans="1:5" s="2" customFormat="1" ht="47.25">
      <c r="A232" s="12" t="s">
        <v>103</v>
      </c>
      <c r="B232" s="11" t="s">
        <v>263</v>
      </c>
      <c r="C232" s="11"/>
      <c r="D232" s="15">
        <f>D233</f>
        <v>500000</v>
      </c>
      <c r="E232" s="15">
        <f>E233</f>
        <v>500000</v>
      </c>
    </row>
    <row r="233" spans="1:5" s="2" customFormat="1" ht="47.25">
      <c r="A233" s="12" t="s">
        <v>130</v>
      </c>
      <c r="B233" s="11" t="s">
        <v>263</v>
      </c>
      <c r="C233" s="11">
        <v>600</v>
      </c>
      <c r="D233" s="15">
        <f>D234</f>
        <v>500000</v>
      </c>
      <c r="E233" s="15">
        <f>E234</f>
        <v>500000</v>
      </c>
    </row>
    <row r="234" spans="1:5" s="3" customFormat="1" ht="15.75">
      <c r="A234" s="12" t="s">
        <v>125</v>
      </c>
      <c r="B234" s="11" t="s">
        <v>263</v>
      </c>
      <c r="C234" s="11">
        <v>610</v>
      </c>
      <c r="D234" s="15">
        <v>500000</v>
      </c>
      <c r="E234" s="15">
        <v>500000</v>
      </c>
    </row>
    <row r="235" spans="1:5" s="2" customFormat="1" ht="31.5">
      <c r="A235" s="8" t="s">
        <v>104</v>
      </c>
      <c r="B235" s="11" t="s">
        <v>262</v>
      </c>
      <c r="C235" s="11"/>
      <c r="D235" s="15">
        <f>D236</f>
        <v>400000</v>
      </c>
      <c r="E235" s="15">
        <f>E236</f>
        <v>400000</v>
      </c>
    </row>
    <row r="236" spans="1:5" s="2" customFormat="1" ht="31.5">
      <c r="A236" s="4" t="s">
        <v>134</v>
      </c>
      <c r="B236" s="11" t="s">
        <v>262</v>
      </c>
      <c r="C236" s="11">
        <v>200</v>
      </c>
      <c r="D236" s="15">
        <f>D237</f>
        <v>400000</v>
      </c>
      <c r="E236" s="15">
        <f>E237</f>
        <v>400000</v>
      </c>
    </row>
    <row r="237" spans="1:5" s="2" customFormat="1" ht="47.25">
      <c r="A237" s="4" t="s">
        <v>135</v>
      </c>
      <c r="B237" s="11" t="s">
        <v>262</v>
      </c>
      <c r="C237" s="11">
        <v>240</v>
      </c>
      <c r="D237" s="15">
        <v>400000</v>
      </c>
      <c r="E237" s="15">
        <v>400000</v>
      </c>
    </row>
    <row r="238" spans="1:5" s="2" customFormat="1" ht="47.25">
      <c r="A238" s="8" t="s">
        <v>105</v>
      </c>
      <c r="B238" s="11" t="s">
        <v>264</v>
      </c>
      <c r="C238" s="11"/>
      <c r="D238" s="15">
        <f>D239</f>
        <v>1600000</v>
      </c>
      <c r="E238" s="15">
        <f>E239</f>
        <v>1600000</v>
      </c>
    </row>
    <row r="239" spans="1:5" s="2" customFormat="1" ht="31.5">
      <c r="A239" s="12" t="s">
        <v>126</v>
      </c>
      <c r="B239" s="11" t="s">
        <v>264</v>
      </c>
      <c r="C239" s="11">
        <v>300</v>
      </c>
      <c r="D239" s="15">
        <f>D240</f>
        <v>1600000</v>
      </c>
      <c r="E239" s="15">
        <f>E240</f>
        <v>1600000</v>
      </c>
    </row>
    <row r="240" spans="1:5" s="2" customFormat="1" ht="31.5">
      <c r="A240" s="12" t="s">
        <v>185</v>
      </c>
      <c r="B240" s="11" t="s">
        <v>264</v>
      </c>
      <c r="C240" s="11">
        <v>320</v>
      </c>
      <c r="D240" s="15">
        <v>1600000</v>
      </c>
      <c r="E240" s="15">
        <v>1600000</v>
      </c>
    </row>
    <row r="241" spans="1:5" s="2" customFormat="1" ht="31.5">
      <c r="A241" s="28" t="s">
        <v>106</v>
      </c>
      <c r="B241" s="11" t="s">
        <v>265</v>
      </c>
      <c r="C241" s="11"/>
      <c r="D241" s="15">
        <f>D242</f>
        <v>1350000</v>
      </c>
      <c r="E241" s="15">
        <f>E242</f>
        <v>1400000</v>
      </c>
    </row>
    <row r="242" spans="1:5" s="2" customFormat="1" ht="31.5">
      <c r="A242" s="12" t="s">
        <v>126</v>
      </c>
      <c r="B242" s="11" t="s">
        <v>265</v>
      </c>
      <c r="C242" s="11">
        <v>300</v>
      </c>
      <c r="D242" s="15">
        <f>D243</f>
        <v>1350000</v>
      </c>
      <c r="E242" s="15">
        <f>E243</f>
        <v>1400000</v>
      </c>
    </row>
    <row r="243" spans="1:5" s="2" customFormat="1" ht="31.5">
      <c r="A243" s="12" t="s">
        <v>185</v>
      </c>
      <c r="B243" s="11" t="s">
        <v>265</v>
      </c>
      <c r="C243" s="11">
        <v>320</v>
      </c>
      <c r="D243" s="15">
        <v>1350000</v>
      </c>
      <c r="E243" s="15">
        <v>1400000</v>
      </c>
    </row>
    <row r="244" spans="1:5" s="2" customFormat="1" ht="31.5">
      <c r="A244" s="12" t="s">
        <v>107</v>
      </c>
      <c r="B244" s="11" t="s">
        <v>266</v>
      </c>
      <c r="C244" s="11"/>
      <c r="D244" s="15">
        <f>D245</f>
        <v>950000</v>
      </c>
      <c r="E244" s="15">
        <f>E245</f>
        <v>950000</v>
      </c>
    </row>
    <row r="245" spans="1:5" s="2" customFormat="1" ht="31.5">
      <c r="A245" s="12" t="s">
        <v>126</v>
      </c>
      <c r="B245" s="11" t="s">
        <v>266</v>
      </c>
      <c r="C245" s="11">
        <v>300</v>
      </c>
      <c r="D245" s="15">
        <f>D246</f>
        <v>950000</v>
      </c>
      <c r="E245" s="15">
        <f>E246</f>
        <v>950000</v>
      </c>
    </row>
    <row r="246" spans="1:5" s="2" customFormat="1" ht="31.5">
      <c r="A246" s="12" t="s">
        <v>185</v>
      </c>
      <c r="B246" s="11" t="s">
        <v>266</v>
      </c>
      <c r="C246" s="11">
        <v>320</v>
      </c>
      <c r="D246" s="15">
        <v>950000</v>
      </c>
      <c r="E246" s="15">
        <v>950000</v>
      </c>
    </row>
    <row r="247" spans="1:5" s="2" customFormat="1" ht="31.5">
      <c r="A247" s="12" t="s">
        <v>108</v>
      </c>
      <c r="B247" s="11" t="s">
        <v>267</v>
      </c>
      <c r="C247" s="11"/>
      <c r="D247" s="15">
        <f>D248</f>
        <v>250000</v>
      </c>
      <c r="E247" s="15">
        <f>E248</f>
        <v>300000</v>
      </c>
    </row>
    <row r="248" spans="1:5" s="2" customFormat="1" ht="47.25">
      <c r="A248" s="12" t="s">
        <v>130</v>
      </c>
      <c r="B248" s="11" t="s">
        <v>267</v>
      </c>
      <c r="C248" s="11">
        <v>600</v>
      </c>
      <c r="D248" s="15">
        <f>D249</f>
        <v>250000</v>
      </c>
      <c r="E248" s="15">
        <f>E249</f>
        <v>300000</v>
      </c>
    </row>
    <row r="249" spans="1:5" s="3" customFormat="1" ht="15.75">
      <c r="A249" s="12" t="s">
        <v>125</v>
      </c>
      <c r="B249" s="11" t="s">
        <v>267</v>
      </c>
      <c r="C249" s="11">
        <v>610</v>
      </c>
      <c r="D249" s="15">
        <v>250000</v>
      </c>
      <c r="E249" s="15">
        <v>300000</v>
      </c>
    </row>
    <row r="250" spans="1:5" s="2" customFormat="1" ht="15.75">
      <c r="A250" s="12" t="s">
        <v>360</v>
      </c>
      <c r="B250" s="11" t="s">
        <v>21</v>
      </c>
      <c r="C250" s="11"/>
      <c r="D250" s="15">
        <f aca="true" t="shared" si="0" ref="D250:E252">D251</f>
        <v>14050000</v>
      </c>
      <c r="E250" s="15">
        <f t="shared" si="0"/>
        <v>15000000</v>
      </c>
    </row>
    <row r="251" spans="1:5" s="2" customFormat="1" ht="31.5">
      <c r="A251" s="12" t="s">
        <v>109</v>
      </c>
      <c r="B251" s="11" t="s">
        <v>269</v>
      </c>
      <c r="C251" s="11"/>
      <c r="D251" s="15">
        <f t="shared" si="0"/>
        <v>14050000</v>
      </c>
      <c r="E251" s="15">
        <f t="shared" si="0"/>
        <v>15000000</v>
      </c>
    </row>
    <row r="252" spans="1:5" s="2" customFormat="1" ht="31.5">
      <c r="A252" s="12" t="s">
        <v>126</v>
      </c>
      <c r="B252" s="11" t="s">
        <v>269</v>
      </c>
      <c r="C252" s="11">
        <v>300</v>
      </c>
      <c r="D252" s="15">
        <f t="shared" si="0"/>
        <v>14050000</v>
      </c>
      <c r="E252" s="15">
        <f t="shared" si="0"/>
        <v>15000000</v>
      </c>
    </row>
    <row r="253" spans="1:5" s="2" customFormat="1" ht="31.5">
      <c r="A253" s="12" t="s">
        <v>185</v>
      </c>
      <c r="B253" s="11" t="s">
        <v>269</v>
      </c>
      <c r="C253" s="11">
        <v>320</v>
      </c>
      <c r="D253" s="15">
        <v>14050000</v>
      </c>
      <c r="E253" s="15">
        <v>15000000</v>
      </c>
    </row>
    <row r="254" spans="1:5" s="2" customFormat="1" ht="31.5">
      <c r="A254" s="28" t="s">
        <v>361</v>
      </c>
      <c r="B254" s="11" t="s">
        <v>22</v>
      </c>
      <c r="C254" s="11"/>
      <c r="D254" s="15">
        <f aca="true" t="shared" si="1" ref="D254:E256">D255</f>
        <v>6000000</v>
      </c>
      <c r="E254" s="15">
        <f t="shared" si="1"/>
        <v>6000000</v>
      </c>
    </row>
    <row r="255" spans="1:5" s="2" customFormat="1" ht="31.5">
      <c r="A255" s="12" t="s">
        <v>110</v>
      </c>
      <c r="B255" s="11" t="s">
        <v>268</v>
      </c>
      <c r="C255" s="11"/>
      <c r="D255" s="15">
        <f t="shared" si="1"/>
        <v>6000000</v>
      </c>
      <c r="E255" s="15">
        <f t="shared" si="1"/>
        <v>6000000</v>
      </c>
    </row>
    <row r="256" spans="1:5" s="2" customFormat="1" ht="31.5">
      <c r="A256" s="12" t="s">
        <v>126</v>
      </c>
      <c r="B256" s="11" t="s">
        <v>268</v>
      </c>
      <c r="C256" s="11">
        <v>300</v>
      </c>
      <c r="D256" s="15">
        <f t="shared" si="1"/>
        <v>6000000</v>
      </c>
      <c r="E256" s="15">
        <f t="shared" si="1"/>
        <v>6000000</v>
      </c>
    </row>
    <row r="257" spans="1:5" s="2" customFormat="1" ht="31.5">
      <c r="A257" s="12" t="s">
        <v>185</v>
      </c>
      <c r="B257" s="11" t="s">
        <v>268</v>
      </c>
      <c r="C257" s="11">
        <v>320</v>
      </c>
      <c r="D257" s="15">
        <v>6000000</v>
      </c>
      <c r="E257" s="15">
        <v>6000000</v>
      </c>
    </row>
    <row r="258" spans="1:5" s="2" customFormat="1" ht="47.25">
      <c r="A258" s="12" t="s">
        <v>362</v>
      </c>
      <c r="B258" s="11" t="s">
        <v>23</v>
      </c>
      <c r="C258" s="11"/>
      <c r="D258" s="15">
        <f>SUM(D259,D266)</f>
        <v>23392565</v>
      </c>
      <c r="E258" s="15">
        <f>SUM(E259,E266)</f>
        <v>25392565</v>
      </c>
    </row>
    <row r="259" spans="1:5" s="2" customFormat="1" ht="47.25">
      <c r="A259" s="12" t="s">
        <v>333</v>
      </c>
      <c r="B259" s="11" t="s">
        <v>286</v>
      </c>
      <c r="C259" s="11"/>
      <c r="D259" s="15">
        <f>D260+D262+D264</f>
        <v>15392565</v>
      </c>
      <c r="E259" s="15">
        <f>E260+E262+E264</f>
        <v>15392565</v>
      </c>
    </row>
    <row r="260" spans="1:5" s="2" customFormat="1" ht="78.75">
      <c r="A260" s="9" t="s">
        <v>136</v>
      </c>
      <c r="B260" s="11" t="s">
        <v>286</v>
      </c>
      <c r="C260" s="10" t="s">
        <v>140</v>
      </c>
      <c r="D260" s="15">
        <f>D261</f>
        <v>13900000</v>
      </c>
      <c r="E260" s="15">
        <f>E261</f>
        <v>13900000</v>
      </c>
    </row>
    <row r="261" spans="1:5" s="2" customFormat="1" ht="31.5">
      <c r="A261" s="9" t="s">
        <v>137</v>
      </c>
      <c r="B261" s="11" t="s">
        <v>286</v>
      </c>
      <c r="C261" s="10" t="s">
        <v>141</v>
      </c>
      <c r="D261" s="15">
        <v>13900000</v>
      </c>
      <c r="E261" s="15">
        <v>13900000</v>
      </c>
    </row>
    <row r="262" spans="1:5" s="2" customFormat="1" ht="31.5">
      <c r="A262" s="4" t="s">
        <v>134</v>
      </c>
      <c r="B262" s="11" t="s">
        <v>286</v>
      </c>
      <c r="C262" s="10" t="s">
        <v>142</v>
      </c>
      <c r="D262" s="15">
        <f>D263</f>
        <v>1460000</v>
      </c>
      <c r="E262" s="15">
        <f>E263</f>
        <v>1460000</v>
      </c>
    </row>
    <row r="263" spans="1:5" s="2" customFormat="1" ht="47.25">
      <c r="A263" s="4" t="s">
        <v>135</v>
      </c>
      <c r="B263" s="11" t="s">
        <v>286</v>
      </c>
      <c r="C263" s="10" t="s">
        <v>143</v>
      </c>
      <c r="D263" s="15">
        <v>1460000</v>
      </c>
      <c r="E263" s="15">
        <v>1460000</v>
      </c>
    </row>
    <row r="264" spans="1:5" s="2" customFormat="1" ht="15.75">
      <c r="A264" s="4" t="s">
        <v>138</v>
      </c>
      <c r="B264" s="11" t="s">
        <v>286</v>
      </c>
      <c r="C264" s="10" t="s">
        <v>144</v>
      </c>
      <c r="D264" s="15">
        <f>D265</f>
        <v>32565</v>
      </c>
      <c r="E264" s="15">
        <f>E265</f>
        <v>32565</v>
      </c>
    </row>
    <row r="265" spans="1:5" s="2" customFormat="1" ht="15.75">
      <c r="A265" s="4" t="s">
        <v>139</v>
      </c>
      <c r="B265" s="11" t="s">
        <v>286</v>
      </c>
      <c r="C265" s="10" t="s">
        <v>145</v>
      </c>
      <c r="D265" s="15">
        <v>32565</v>
      </c>
      <c r="E265" s="15">
        <v>32565</v>
      </c>
    </row>
    <row r="266" spans="1:5" s="2" customFormat="1" ht="63">
      <c r="A266" s="12" t="s">
        <v>395</v>
      </c>
      <c r="B266" s="11" t="s">
        <v>111</v>
      </c>
      <c r="C266" s="11"/>
      <c r="D266" s="15">
        <f>D267</f>
        <v>8000000</v>
      </c>
      <c r="E266" s="15">
        <f>E267</f>
        <v>10000000</v>
      </c>
    </row>
    <row r="267" spans="1:5" s="2" customFormat="1" ht="78.75">
      <c r="A267" s="9" t="s">
        <v>136</v>
      </c>
      <c r="B267" s="11" t="s">
        <v>111</v>
      </c>
      <c r="C267" s="10" t="s">
        <v>140</v>
      </c>
      <c r="D267" s="15">
        <f>D268</f>
        <v>8000000</v>
      </c>
      <c r="E267" s="15">
        <f>E268</f>
        <v>10000000</v>
      </c>
    </row>
    <row r="268" spans="1:5" s="2" customFormat="1" ht="31.5">
      <c r="A268" s="9" t="s">
        <v>137</v>
      </c>
      <c r="B268" s="11" t="s">
        <v>111</v>
      </c>
      <c r="C268" s="10" t="s">
        <v>141</v>
      </c>
      <c r="D268" s="15">
        <v>8000000</v>
      </c>
      <c r="E268" s="15">
        <v>10000000</v>
      </c>
    </row>
    <row r="269" spans="1:5" s="2" customFormat="1" ht="31.5">
      <c r="A269" s="23" t="s">
        <v>325</v>
      </c>
      <c r="B269" s="14" t="s">
        <v>24</v>
      </c>
      <c r="C269" s="14"/>
      <c r="D269" s="16">
        <f>SUM(D270,D273,D276,D279,D282)</f>
        <v>273000000</v>
      </c>
      <c r="E269" s="16">
        <f>SUM(E270,E273,E276,E279,E282)</f>
        <v>285606000</v>
      </c>
    </row>
    <row r="270" spans="1:5" s="2" customFormat="1" ht="31.5">
      <c r="A270" s="12" t="s">
        <v>404</v>
      </c>
      <c r="B270" s="11" t="s">
        <v>354</v>
      </c>
      <c r="C270" s="11"/>
      <c r="D270" s="15">
        <f>D271</f>
        <v>23000000</v>
      </c>
      <c r="E270" s="15">
        <f>E271</f>
        <v>25000000</v>
      </c>
    </row>
    <row r="271" spans="1:5" s="2" customFormat="1" ht="31.5">
      <c r="A271" s="4" t="s">
        <v>134</v>
      </c>
      <c r="B271" s="11" t="s">
        <v>354</v>
      </c>
      <c r="C271" s="10" t="s">
        <v>142</v>
      </c>
      <c r="D271" s="15">
        <f>D272</f>
        <v>23000000</v>
      </c>
      <c r="E271" s="15">
        <f>E272</f>
        <v>25000000</v>
      </c>
    </row>
    <row r="272" spans="1:5" s="2" customFormat="1" ht="47.25">
      <c r="A272" s="4" t="s">
        <v>135</v>
      </c>
      <c r="B272" s="11" t="s">
        <v>354</v>
      </c>
      <c r="C272" s="10" t="s">
        <v>143</v>
      </c>
      <c r="D272" s="15">
        <v>23000000</v>
      </c>
      <c r="E272" s="15">
        <v>25000000</v>
      </c>
    </row>
    <row r="273" spans="1:5" s="2" customFormat="1" ht="31.5">
      <c r="A273" s="12" t="s">
        <v>413</v>
      </c>
      <c r="B273" s="11" t="s">
        <v>355</v>
      </c>
      <c r="C273" s="11"/>
      <c r="D273" s="15">
        <f>D274</f>
        <v>10000000</v>
      </c>
      <c r="E273" s="15">
        <f>E274</f>
        <v>12000000</v>
      </c>
    </row>
    <row r="274" spans="1:5" s="2" customFormat="1" ht="31.5">
      <c r="A274" s="4" t="s">
        <v>134</v>
      </c>
      <c r="B274" s="11" t="s">
        <v>355</v>
      </c>
      <c r="C274" s="10" t="s">
        <v>142</v>
      </c>
      <c r="D274" s="15">
        <f>D275</f>
        <v>10000000</v>
      </c>
      <c r="E274" s="15">
        <f>E275</f>
        <v>12000000</v>
      </c>
    </row>
    <row r="275" spans="1:5" s="2" customFormat="1" ht="47.25">
      <c r="A275" s="4" t="s">
        <v>135</v>
      </c>
      <c r="B275" s="11" t="s">
        <v>355</v>
      </c>
      <c r="C275" s="10" t="s">
        <v>143</v>
      </c>
      <c r="D275" s="15">
        <v>10000000</v>
      </c>
      <c r="E275" s="15">
        <v>12000000</v>
      </c>
    </row>
    <row r="276" spans="1:5" s="2" customFormat="1" ht="47.25">
      <c r="A276" s="12" t="s">
        <v>405</v>
      </c>
      <c r="B276" s="11" t="s">
        <v>356</v>
      </c>
      <c r="C276" s="11"/>
      <c r="D276" s="15">
        <f>D277</f>
        <v>20000000</v>
      </c>
      <c r="E276" s="15">
        <f>E277</f>
        <v>20000000</v>
      </c>
    </row>
    <row r="277" spans="1:5" s="2" customFormat="1" ht="31.5">
      <c r="A277" s="4" t="s">
        <v>134</v>
      </c>
      <c r="B277" s="11" t="s">
        <v>356</v>
      </c>
      <c r="C277" s="10" t="s">
        <v>142</v>
      </c>
      <c r="D277" s="15">
        <f>D278</f>
        <v>20000000</v>
      </c>
      <c r="E277" s="15">
        <f>E278</f>
        <v>20000000</v>
      </c>
    </row>
    <row r="278" spans="1:5" s="2" customFormat="1" ht="47.25">
      <c r="A278" s="4" t="s">
        <v>135</v>
      </c>
      <c r="B278" s="11" t="s">
        <v>356</v>
      </c>
      <c r="C278" s="10" t="s">
        <v>143</v>
      </c>
      <c r="D278" s="15">
        <v>20000000</v>
      </c>
      <c r="E278" s="15">
        <v>20000000</v>
      </c>
    </row>
    <row r="279" spans="1:5" s="2" customFormat="1" ht="47.25">
      <c r="A279" s="12" t="s">
        <v>408</v>
      </c>
      <c r="B279" s="11" t="s">
        <v>357</v>
      </c>
      <c r="C279" s="11"/>
      <c r="D279" s="15">
        <f>D280</f>
        <v>202000000</v>
      </c>
      <c r="E279" s="15">
        <f>E280</f>
        <v>210606000</v>
      </c>
    </row>
    <row r="280" spans="1:5" s="2" customFormat="1" ht="15.75">
      <c r="A280" s="12" t="s">
        <v>138</v>
      </c>
      <c r="B280" s="11" t="s">
        <v>357</v>
      </c>
      <c r="C280" s="11">
        <v>800</v>
      </c>
      <c r="D280" s="15">
        <f>D281</f>
        <v>202000000</v>
      </c>
      <c r="E280" s="15">
        <f>E281</f>
        <v>210606000</v>
      </c>
    </row>
    <row r="281" spans="1:5" s="2" customFormat="1" ht="47.25">
      <c r="A281" s="12" t="s">
        <v>147</v>
      </c>
      <c r="B281" s="11" t="s">
        <v>357</v>
      </c>
      <c r="C281" s="11">
        <v>810</v>
      </c>
      <c r="D281" s="15">
        <v>202000000</v>
      </c>
      <c r="E281" s="15">
        <v>210606000</v>
      </c>
    </row>
    <row r="282" spans="1:5" s="2" customFormat="1" ht="47.25">
      <c r="A282" s="28" t="s">
        <v>186</v>
      </c>
      <c r="B282" s="11" t="s">
        <v>358</v>
      </c>
      <c r="C282" s="11"/>
      <c r="D282" s="15">
        <f>D283</f>
        <v>18000000</v>
      </c>
      <c r="E282" s="15">
        <f>E283</f>
        <v>18000000</v>
      </c>
    </row>
    <row r="283" spans="1:5" s="2" customFormat="1" ht="15.75">
      <c r="A283" s="12" t="s">
        <v>138</v>
      </c>
      <c r="B283" s="11" t="s">
        <v>358</v>
      </c>
      <c r="C283" s="11">
        <v>800</v>
      </c>
      <c r="D283" s="15">
        <f>D284</f>
        <v>18000000</v>
      </c>
      <c r="E283" s="15">
        <f>E284</f>
        <v>18000000</v>
      </c>
    </row>
    <row r="284" spans="1:5" s="2" customFormat="1" ht="47.25">
      <c r="A284" s="12" t="s">
        <v>147</v>
      </c>
      <c r="B284" s="11" t="s">
        <v>358</v>
      </c>
      <c r="C284" s="11">
        <v>810</v>
      </c>
      <c r="D284" s="15">
        <v>18000000</v>
      </c>
      <c r="E284" s="15">
        <v>18000000</v>
      </c>
    </row>
    <row r="285" spans="1:5" s="2" customFormat="1" ht="47.25">
      <c r="A285" s="23" t="s">
        <v>326</v>
      </c>
      <c r="B285" s="14" t="s">
        <v>25</v>
      </c>
      <c r="C285" s="14"/>
      <c r="D285" s="16">
        <f>SUM(D286,D289,D292,D295)</f>
        <v>76000000</v>
      </c>
      <c r="E285" s="16">
        <f>SUM(E286,E289,E292,E295)</f>
        <v>76000000</v>
      </c>
    </row>
    <row r="286" spans="1:5" s="2" customFormat="1" ht="15.75">
      <c r="A286" s="12" t="s">
        <v>215</v>
      </c>
      <c r="B286" s="11" t="s">
        <v>218</v>
      </c>
      <c r="C286" s="11"/>
      <c r="D286" s="15">
        <f>D287</f>
        <v>300000</v>
      </c>
      <c r="E286" s="15">
        <f>E287</f>
        <v>300000</v>
      </c>
    </row>
    <row r="287" spans="1:5" s="2" customFormat="1" ht="31.5">
      <c r="A287" s="4" t="s">
        <v>134</v>
      </c>
      <c r="B287" s="11" t="s">
        <v>218</v>
      </c>
      <c r="C287" s="11">
        <v>200</v>
      </c>
      <c r="D287" s="15">
        <f>D288</f>
        <v>300000</v>
      </c>
      <c r="E287" s="15">
        <f>E288</f>
        <v>300000</v>
      </c>
    </row>
    <row r="288" spans="1:5" s="2" customFormat="1" ht="47.25">
      <c r="A288" s="4" t="s">
        <v>135</v>
      </c>
      <c r="B288" s="11" t="s">
        <v>218</v>
      </c>
      <c r="C288" s="11">
        <v>240</v>
      </c>
      <c r="D288" s="15">
        <v>300000</v>
      </c>
      <c r="E288" s="15">
        <v>300000</v>
      </c>
    </row>
    <row r="289" spans="1:5" s="2" customFormat="1" ht="31.5">
      <c r="A289" s="12" t="s">
        <v>216</v>
      </c>
      <c r="B289" s="11" t="s">
        <v>221</v>
      </c>
      <c r="C289" s="11"/>
      <c r="D289" s="15">
        <f>D290</f>
        <v>13800000</v>
      </c>
      <c r="E289" s="15">
        <f>E290</f>
        <v>13800000</v>
      </c>
    </row>
    <row r="290" spans="1:5" s="2" customFormat="1" ht="15.75">
      <c r="A290" s="4" t="s">
        <v>138</v>
      </c>
      <c r="B290" s="11" t="s">
        <v>221</v>
      </c>
      <c r="C290" s="11">
        <v>800</v>
      </c>
      <c r="D290" s="15">
        <f>D291</f>
        <v>13800000</v>
      </c>
      <c r="E290" s="15">
        <f>E291</f>
        <v>13800000</v>
      </c>
    </row>
    <row r="291" spans="1:5" s="2" customFormat="1" ht="15.75">
      <c r="A291" s="12" t="s">
        <v>198</v>
      </c>
      <c r="B291" s="11" t="s">
        <v>221</v>
      </c>
      <c r="C291" s="11">
        <v>880</v>
      </c>
      <c r="D291" s="15">
        <v>13800000</v>
      </c>
      <c r="E291" s="15">
        <v>13800000</v>
      </c>
    </row>
    <row r="292" spans="1:5" s="2" customFormat="1" ht="31.5">
      <c r="A292" s="12" t="s">
        <v>217</v>
      </c>
      <c r="B292" s="11" t="s">
        <v>219</v>
      </c>
      <c r="C292" s="11"/>
      <c r="D292" s="15">
        <f>D293</f>
        <v>53700000</v>
      </c>
      <c r="E292" s="15">
        <f>E293</f>
        <v>53700000</v>
      </c>
    </row>
    <row r="293" spans="1:5" s="2" customFormat="1" ht="15.75">
      <c r="A293" s="12" t="s">
        <v>138</v>
      </c>
      <c r="B293" s="11" t="s">
        <v>219</v>
      </c>
      <c r="C293" s="11">
        <v>800</v>
      </c>
      <c r="D293" s="15">
        <f>D294</f>
        <v>53700000</v>
      </c>
      <c r="E293" s="15">
        <f>E294</f>
        <v>53700000</v>
      </c>
    </row>
    <row r="294" spans="1:5" s="2" customFormat="1" ht="47.25">
      <c r="A294" s="12" t="s">
        <v>147</v>
      </c>
      <c r="B294" s="11" t="s">
        <v>219</v>
      </c>
      <c r="C294" s="11">
        <v>810</v>
      </c>
      <c r="D294" s="15">
        <v>53700000</v>
      </c>
      <c r="E294" s="15">
        <v>53700000</v>
      </c>
    </row>
    <row r="295" spans="1:5" s="2" customFormat="1" ht="31.5">
      <c r="A295" s="12" t="s">
        <v>396</v>
      </c>
      <c r="B295" s="11" t="s">
        <v>220</v>
      </c>
      <c r="C295" s="11"/>
      <c r="D295" s="15">
        <f>D296</f>
        <v>8200000</v>
      </c>
      <c r="E295" s="15">
        <f>E296</f>
        <v>8200000</v>
      </c>
    </row>
    <row r="296" spans="1:5" s="2" customFormat="1" ht="15.75">
      <c r="A296" s="12" t="s">
        <v>138</v>
      </c>
      <c r="B296" s="11" t="s">
        <v>220</v>
      </c>
      <c r="C296" s="11">
        <v>800</v>
      </c>
      <c r="D296" s="15">
        <f>D297</f>
        <v>8200000</v>
      </c>
      <c r="E296" s="15">
        <f>E297</f>
        <v>8200000</v>
      </c>
    </row>
    <row r="297" spans="1:5" s="2" customFormat="1" ht="47.25">
      <c r="A297" s="12" t="s">
        <v>147</v>
      </c>
      <c r="B297" s="11" t="s">
        <v>220</v>
      </c>
      <c r="C297" s="11">
        <v>810</v>
      </c>
      <c r="D297" s="15">
        <v>8200000</v>
      </c>
      <c r="E297" s="15">
        <v>8200000</v>
      </c>
    </row>
    <row r="298" spans="1:5" s="2" customFormat="1" ht="47.25">
      <c r="A298" s="23" t="s">
        <v>327</v>
      </c>
      <c r="B298" s="14" t="s">
        <v>26</v>
      </c>
      <c r="C298" s="14"/>
      <c r="D298" s="16">
        <f>SUM(D299,D302,D305)</f>
        <v>5000000</v>
      </c>
      <c r="E298" s="16">
        <f>SUM(E299,E302,E305)</f>
        <v>5000000</v>
      </c>
    </row>
    <row r="299" spans="1:5" s="2" customFormat="1" ht="47.25">
      <c r="A299" s="12" t="s">
        <v>239</v>
      </c>
      <c r="B299" s="11" t="s">
        <v>187</v>
      </c>
      <c r="C299" s="14"/>
      <c r="D299" s="15">
        <f>D300</f>
        <v>1000000</v>
      </c>
      <c r="E299" s="15">
        <f>E300</f>
        <v>1000000</v>
      </c>
    </row>
    <row r="300" spans="1:5" s="2" customFormat="1" ht="15.75">
      <c r="A300" s="4" t="s">
        <v>138</v>
      </c>
      <c r="B300" s="11" t="s">
        <v>187</v>
      </c>
      <c r="C300" s="11">
        <v>800</v>
      </c>
      <c r="D300" s="15">
        <f>D301</f>
        <v>1000000</v>
      </c>
      <c r="E300" s="15">
        <f>E301</f>
        <v>1000000</v>
      </c>
    </row>
    <row r="301" spans="1:5" s="2" customFormat="1" ht="47.25">
      <c r="A301" s="12" t="s">
        <v>147</v>
      </c>
      <c r="B301" s="11" t="s">
        <v>187</v>
      </c>
      <c r="C301" s="11">
        <v>810</v>
      </c>
      <c r="D301" s="15">
        <v>1000000</v>
      </c>
      <c r="E301" s="15">
        <v>1000000</v>
      </c>
    </row>
    <row r="302" spans="1:5" s="2" customFormat="1" ht="15.75">
      <c r="A302" s="12" t="s">
        <v>240</v>
      </c>
      <c r="B302" s="11" t="s">
        <v>188</v>
      </c>
      <c r="C302" s="14"/>
      <c r="D302" s="15">
        <f>D303</f>
        <v>2000000</v>
      </c>
      <c r="E302" s="15">
        <f>E303</f>
        <v>2000000</v>
      </c>
    </row>
    <row r="303" spans="1:5" s="2" customFormat="1" ht="15.75">
      <c r="A303" s="4" t="s">
        <v>138</v>
      </c>
      <c r="B303" s="11" t="s">
        <v>188</v>
      </c>
      <c r="C303" s="11">
        <v>800</v>
      </c>
      <c r="D303" s="15">
        <f>D304</f>
        <v>2000000</v>
      </c>
      <c r="E303" s="15">
        <f>E304</f>
        <v>2000000</v>
      </c>
    </row>
    <row r="304" spans="1:5" s="2" customFormat="1" ht="47.25">
      <c r="A304" s="12" t="s">
        <v>147</v>
      </c>
      <c r="B304" s="11" t="s">
        <v>188</v>
      </c>
      <c r="C304" s="11">
        <v>810</v>
      </c>
      <c r="D304" s="15">
        <v>2000000</v>
      </c>
      <c r="E304" s="15">
        <v>2000000</v>
      </c>
    </row>
    <row r="305" spans="1:5" s="2" customFormat="1" ht="31.5">
      <c r="A305" s="12" t="s">
        <v>241</v>
      </c>
      <c r="B305" s="11" t="s">
        <v>189</v>
      </c>
      <c r="C305" s="14"/>
      <c r="D305" s="15">
        <f>D306</f>
        <v>2000000</v>
      </c>
      <c r="E305" s="15">
        <f>E306</f>
        <v>2000000</v>
      </c>
    </row>
    <row r="306" spans="1:5" s="2" customFormat="1" ht="31.5">
      <c r="A306" s="12" t="s">
        <v>128</v>
      </c>
      <c r="B306" s="11" t="s">
        <v>189</v>
      </c>
      <c r="C306" s="11">
        <v>400</v>
      </c>
      <c r="D306" s="15">
        <f>D307</f>
        <v>2000000</v>
      </c>
      <c r="E306" s="15">
        <f>E307</f>
        <v>2000000</v>
      </c>
    </row>
    <row r="307" spans="1:5" s="2" customFormat="1" ht="126">
      <c r="A307" s="12" t="s">
        <v>380</v>
      </c>
      <c r="B307" s="11" t="s">
        <v>189</v>
      </c>
      <c r="C307" s="11">
        <v>460</v>
      </c>
      <c r="D307" s="15">
        <v>2000000</v>
      </c>
      <c r="E307" s="15">
        <v>2000000</v>
      </c>
    </row>
    <row r="308" spans="1:5" s="2" customFormat="1" ht="31.5">
      <c r="A308" s="23" t="s">
        <v>328</v>
      </c>
      <c r="B308" s="14" t="s">
        <v>27</v>
      </c>
      <c r="C308" s="14"/>
      <c r="D308" s="16">
        <f>SUM(D309,D316,D326,D333,D340)</f>
        <v>189377000</v>
      </c>
      <c r="E308" s="16">
        <f>SUM(E309,E316,E326,E333,E340)</f>
        <v>246605000</v>
      </c>
    </row>
    <row r="309" spans="1:5" s="2" customFormat="1" ht="31.5">
      <c r="A309" s="12" t="s">
        <v>363</v>
      </c>
      <c r="B309" s="11" t="s">
        <v>28</v>
      </c>
      <c r="C309" s="11"/>
      <c r="D309" s="15">
        <f>SUM(D310,D313)</f>
        <v>104927000</v>
      </c>
      <c r="E309" s="15">
        <f>SUM(E310,E313)</f>
        <v>145570000</v>
      </c>
    </row>
    <row r="310" spans="1:5" s="2" customFormat="1" ht="31.5">
      <c r="A310" s="12" t="s">
        <v>242</v>
      </c>
      <c r="B310" s="11" t="s">
        <v>270</v>
      </c>
      <c r="C310" s="11"/>
      <c r="D310" s="15">
        <f>D311</f>
        <v>74325000</v>
      </c>
      <c r="E310" s="15">
        <f>E311</f>
        <v>111300000</v>
      </c>
    </row>
    <row r="311" spans="1:5" s="2" customFormat="1" ht="15.75">
      <c r="A311" s="4" t="s">
        <v>138</v>
      </c>
      <c r="B311" s="11" t="s">
        <v>270</v>
      </c>
      <c r="C311" s="11">
        <v>800</v>
      </c>
      <c r="D311" s="15">
        <f>D312</f>
        <v>74325000</v>
      </c>
      <c r="E311" s="15">
        <f>E312</f>
        <v>111300000</v>
      </c>
    </row>
    <row r="312" spans="1:5" s="2" customFormat="1" ht="47.25">
      <c r="A312" s="12" t="s">
        <v>147</v>
      </c>
      <c r="B312" s="11" t="s">
        <v>270</v>
      </c>
      <c r="C312" s="11">
        <v>810</v>
      </c>
      <c r="D312" s="15">
        <f>74220000+105000</f>
        <v>74325000</v>
      </c>
      <c r="E312" s="15">
        <v>111300000</v>
      </c>
    </row>
    <row r="313" spans="1:5" s="2" customFormat="1" ht="47.25">
      <c r="A313" s="12" t="s">
        <v>243</v>
      </c>
      <c r="B313" s="11" t="s">
        <v>271</v>
      </c>
      <c r="C313" s="11"/>
      <c r="D313" s="15">
        <f>D314</f>
        <v>30602000</v>
      </c>
      <c r="E313" s="15">
        <f>E314</f>
        <v>34270000</v>
      </c>
    </row>
    <row r="314" spans="1:5" s="2" customFormat="1" ht="15.75">
      <c r="A314" s="4" t="s">
        <v>138</v>
      </c>
      <c r="B314" s="11" t="s">
        <v>271</v>
      </c>
      <c r="C314" s="11">
        <v>800</v>
      </c>
      <c r="D314" s="15">
        <f>D315</f>
        <v>30602000</v>
      </c>
      <c r="E314" s="15">
        <f>E315</f>
        <v>34270000</v>
      </c>
    </row>
    <row r="315" spans="1:5" s="2" customFormat="1" ht="47.25">
      <c r="A315" s="12" t="s">
        <v>147</v>
      </c>
      <c r="B315" s="11" t="s">
        <v>271</v>
      </c>
      <c r="C315" s="11">
        <v>810</v>
      </c>
      <c r="D315" s="15">
        <v>30602000</v>
      </c>
      <c r="E315" s="15">
        <v>34270000</v>
      </c>
    </row>
    <row r="316" spans="1:5" s="2" customFormat="1" ht="31.5">
      <c r="A316" s="8" t="s">
        <v>364</v>
      </c>
      <c r="B316" s="11" t="s">
        <v>29</v>
      </c>
      <c r="C316" s="11"/>
      <c r="D316" s="15">
        <f>SUM(D317,D320,D323)</f>
        <v>10000000</v>
      </c>
      <c r="E316" s="15">
        <f>SUM(E317,E320,E323)</f>
        <v>20000000</v>
      </c>
    </row>
    <row r="317" spans="1:5" s="2" customFormat="1" ht="31.5">
      <c r="A317" s="8" t="s">
        <v>244</v>
      </c>
      <c r="B317" s="11" t="s">
        <v>252</v>
      </c>
      <c r="C317" s="11"/>
      <c r="D317" s="15">
        <f>D318</f>
        <v>0</v>
      </c>
      <c r="E317" s="15">
        <f>E318</f>
        <v>7700000</v>
      </c>
    </row>
    <row r="318" spans="1:5" s="2" customFormat="1" ht="31.5">
      <c r="A318" s="12" t="s">
        <v>128</v>
      </c>
      <c r="B318" s="11" t="s">
        <v>252</v>
      </c>
      <c r="C318" s="11">
        <v>400</v>
      </c>
      <c r="D318" s="15">
        <f>D319</f>
        <v>0</v>
      </c>
      <c r="E318" s="15">
        <f>E319</f>
        <v>7700000</v>
      </c>
    </row>
    <row r="319" spans="1:5" s="2" customFormat="1" ht="116.25" customHeight="1">
      <c r="A319" s="12" t="s">
        <v>380</v>
      </c>
      <c r="B319" s="11" t="s">
        <v>252</v>
      </c>
      <c r="C319" s="11">
        <v>460</v>
      </c>
      <c r="D319" s="15"/>
      <c r="E319" s="15">
        <v>7700000</v>
      </c>
    </row>
    <row r="320" spans="1:5" s="2" customFormat="1" ht="96" customHeight="1">
      <c r="A320" s="8" t="s">
        <v>406</v>
      </c>
      <c r="B320" s="11" t="s">
        <v>246</v>
      </c>
      <c r="C320" s="11"/>
      <c r="D320" s="15">
        <f>D321</f>
        <v>10000000</v>
      </c>
      <c r="E320" s="15">
        <f>E321</f>
        <v>11800000</v>
      </c>
    </row>
    <row r="321" spans="1:5" s="2" customFormat="1" ht="15.75">
      <c r="A321" s="4" t="s">
        <v>138</v>
      </c>
      <c r="B321" s="11" t="s">
        <v>246</v>
      </c>
      <c r="C321" s="11">
        <v>800</v>
      </c>
      <c r="D321" s="15">
        <f>D322</f>
        <v>10000000</v>
      </c>
      <c r="E321" s="15">
        <f>E322</f>
        <v>11800000</v>
      </c>
    </row>
    <row r="322" spans="1:5" s="2" customFormat="1" ht="47.25">
      <c r="A322" s="12" t="s">
        <v>147</v>
      </c>
      <c r="B322" s="11" t="s">
        <v>246</v>
      </c>
      <c r="C322" s="11">
        <v>810</v>
      </c>
      <c r="D322" s="15">
        <v>10000000</v>
      </c>
      <c r="E322" s="15">
        <v>11800000</v>
      </c>
    </row>
    <row r="323" spans="1:5" s="2" customFormat="1" ht="31.5">
      <c r="A323" s="8" t="s">
        <v>245</v>
      </c>
      <c r="B323" s="11" t="s">
        <v>407</v>
      </c>
      <c r="C323" s="11"/>
      <c r="D323" s="15">
        <f>D324</f>
        <v>0</v>
      </c>
      <c r="E323" s="15">
        <f>E324</f>
        <v>500000</v>
      </c>
    </row>
    <row r="324" spans="1:5" s="2" customFormat="1" ht="31.5">
      <c r="A324" s="4" t="s">
        <v>134</v>
      </c>
      <c r="B324" s="11" t="s">
        <v>407</v>
      </c>
      <c r="C324" s="11">
        <v>200</v>
      </c>
      <c r="D324" s="15">
        <f>D325</f>
        <v>0</v>
      </c>
      <c r="E324" s="15">
        <f>E325</f>
        <v>500000</v>
      </c>
    </row>
    <row r="325" spans="1:5" s="2" customFormat="1" ht="47.25">
      <c r="A325" s="4" t="s">
        <v>135</v>
      </c>
      <c r="B325" s="11" t="s">
        <v>407</v>
      </c>
      <c r="C325" s="11">
        <v>240</v>
      </c>
      <c r="D325" s="15"/>
      <c r="E325" s="15">
        <v>500000</v>
      </c>
    </row>
    <row r="326" spans="1:5" s="2" customFormat="1" ht="31.5">
      <c r="A326" s="12" t="s">
        <v>365</v>
      </c>
      <c r="B326" s="11" t="s">
        <v>30</v>
      </c>
      <c r="C326" s="11"/>
      <c r="D326" s="15">
        <f>SUM(D327,D330)</f>
        <v>32450000</v>
      </c>
      <c r="E326" s="15">
        <f>SUM(E327,E330)</f>
        <v>37035000</v>
      </c>
    </row>
    <row r="327" spans="1:5" s="2" customFormat="1" ht="31.5">
      <c r="A327" s="12" t="s">
        <v>247</v>
      </c>
      <c r="B327" s="11" t="s">
        <v>302</v>
      </c>
      <c r="C327" s="11"/>
      <c r="D327" s="15">
        <f>D328</f>
        <v>27450000</v>
      </c>
      <c r="E327" s="15">
        <f>E328</f>
        <v>28035000</v>
      </c>
    </row>
    <row r="328" spans="1:5" s="2" customFormat="1" ht="15.75">
      <c r="A328" s="4" t="s">
        <v>138</v>
      </c>
      <c r="B328" s="11" t="s">
        <v>302</v>
      </c>
      <c r="C328" s="11">
        <v>800</v>
      </c>
      <c r="D328" s="15">
        <f>D329</f>
        <v>27450000</v>
      </c>
      <c r="E328" s="15">
        <f>E329</f>
        <v>28035000</v>
      </c>
    </row>
    <row r="329" spans="1:5" s="2" customFormat="1" ht="47.25">
      <c r="A329" s="12" t="s">
        <v>147</v>
      </c>
      <c r="B329" s="11" t="s">
        <v>302</v>
      </c>
      <c r="C329" s="11">
        <v>810</v>
      </c>
      <c r="D329" s="15">
        <v>27450000</v>
      </c>
      <c r="E329" s="15">
        <v>28035000</v>
      </c>
    </row>
    <row r="330" spans="1:5" s="2" customFormat="1" ht="31.5">
      <c r="A330" s="12" t="s">
        <v>248</v>
      </c>
      <c r="B330" s="11" t="s">
        <v>303</v>
      </c>
      <c r="C330" s="11"/>
      <c r="D330" s="15">
        <f>D331</f>
        <v>5000000</v>
      </c>
      <c r="E330" s="15">
        <f>E331</f>
        <v>9000000</v>
      </c>
    </row>
    <row r="331" spans="1:5" s="2" customFormat="1" ht="31.5">
      <c r="A331" s="12" t="s">
        <v>128</v>
      </c>
      <c r="B331" s="11" t="s">
        <v>303</v>
      </c>
      <c r="C331" s="11">
        <v>400</v>
      </c>
      <c r="D331" s="15">
        <f>D332</f>
        <v>5000000</v>
      </c>
      <c r="E331" s="15">
        <f>E332</f>
        <v>9000000</v>
      </c>
    </row>
    <row r="332" spans="1:5" s="2" customFormat="1" ht="126">
      <c r="A332" s="12" t="s">
        <v>380</v>
      </c>
      <c r="B332" s="11" t="s">
        <v>303</v>
      </c>
      <c r="C332" s="11">
        <v>460</v>
      </c>
      <c r="D332" s="15">
        <v>5000000</v>
      </c>
      <c r="E332" s="15">
        <v>9000000</v>
      </c>
    </row>
    <row r="333" spans="1:5" s="2" customFormat="1" ht="31.5">
      <c r="A333" s="8" t="s">
        <v>366</v>
      </c>
      <c r="B333" s="11" t="s">
        <v>31</v>
      </c>
      <c r="C333" s="11"/>
      <c r="D333" s="15">
        <f>D334+D337</f>
        <v>21500000</v>
      </c>
      <c r="E333" s="15">
        <f>E334+E337</f>
        <v>22000000</v>
      </c>
    </row>
    <row r="334" spans="1:5" s="2" customFormat="1" ht="31.5">
      <c r="A334" s="8" t="s">
        <v>314</v>
      </c>
      <c r="B334" s="11" t="s">
        <v>272</v>
      </c>
      <c r="C334" s="11"/>
      <c r="D334" s="15">
        <f>D335</f>
        <v>21000000</v>
      </c>
      <c r="E334" s="15">
        <f>E335</f>
        <v>21400000</v>
      </c>
    </row>
    <row r="335" spans="1:5" s="2" customFormat="1" ht="15.75">
      <c r="A335" s="12" t="s">
        <v>138</v>
      </c>
      <c r="B335" s="11" t="s">
        <v>272</v>
      </c>
      <c r="C335" s="11">
        <v>800</v>
      </c>
      <c r="D335" s="15">
        <f>D336</f>
        <v>21000000</v>
      </c>
      <c r="E335" s="15">
        <f>E336</f>
        <v>21400000</v>
      </c>
    </row>
    <row r="336" spans="1:5" s="2" customFormat="1" ht="47.25">
      <c r="A336" s="12" t="s">
        <v>147</v>
      </c>
      <c r="B336" s="11" t="s">
        <v>272</v>
      </c>
      <c r="C336" s="11">
        <v>810</v>
      </c>
      <c r="D336" s="15">
        <v>21000000</v>
      </c>
      <c r="E336" s="15">
        <v>21400000</v>
      </c>
    </row>
    <row r="337" spans="1:5" s="2" customFormat="1" ht="31.5">
      <c r="A337" s="8" t="s">
        <v>315</v>
      </c>
      <c r="B337" s="11" t="s">
        <v>273</v>
      </c>
      <c r="C337" s="11"/>
      <c r="D337" s="15">
        <f>D338</f>
        <v>500000</v>
      </c>
      <c r="E337" s="15">
        <f>E338</f>
        <v>600000</v>
      </c>
    </row>
    <row r="338" spans="1:5" s="2" customFormat="1" ht="15.75">
      <c r="A338" s="12" t="s">
        <v>138</v>
      </c>
      <c r="B338" s="11" t="s">
        <v>273</v>
      </c>
      <c r="C338" s="11">
        <v>800</v>
      </c>
      <c r="D338" s="15">
        <f>D339</f>
        <v>500000</v>
      </c>
      <c r="E338" s="15">
        <f>E339</f>
        <v>600000</v>
      </c>
    </row>
    <row r="339" spans="1:5" s="2" customFormat="1" ht="47.25">
      <c r="A339" s="12" t="s">
        <v>147</v>
      </c>
      <c r="B339" s="11" t="s">
        <v>273</v>
      </c>
      <c r="C339" s="11">
        <v>810</v>
      </c>
      <c r="D339" s="15">
        <v>500000</v>
      </c>
      <c r="E339" s="15">
        <v>600000</v>
      </c>
    </row>
    <row r="340" spans="1:5" s="2" customFormat="1" ht="15.75">
      <c r="A340" s="8" t="s">
        <v>367</v>
      </c>
      <c r="B340" s="11" t="s">
        <v>32</v>
      </c>
      <c r="C340" s="11"/>
      <c r="D340" s="15">
        <f>SUM(D341,D348,D351)</f>
        <v>20500000</v>
      </c>
      <c r="E340" s="15">
        <f>SUM(E341,E348,E351)</f>
        <v>22000000</v>
      </c>
    </row>
    <row r="341" spans="1:5" s="2" customFormat="1" ht="15.75">
      <c r="A341" s="8" t="s">
        <v>249</v>
      </c>
      <c r="B341" s="11" t="s">
        <v>274</v>
      </c>
      <c r="C341" s="11"/>
      <c r="D341" s="15">
        <f>SUM(D342,D344,D346)</f>
        <v>15725000</v>
      </c>
      <c r="E341" s="15">
        <f>SUM(E342,E344,E346)</f>
        <v>17225000</v>
      </c>
    </row>
    <row r="342" spans="1:5" s="2" customFormat="1" ht="78.75">
      <c r="A342" s="9" t="s">
        <v>136</v>
      </c>
      <c r="B342" s="11" t="s">
        <v>274</v>
      </c>
      <c r="C342" s="11">
        <v>100</v>
      </c>
      <c r="D342" s="15">
        <f>D343</f>
        <v>12365349</v>
      </c>
      <c r="E342" s="15">
        <f>E343</f>
        <v>12365349</v>
      </c>
    </row>
    <row r="343" spans="1:5" s="2" customFormat="1" ht="31.5">
      <c r="A343" s="9" t="s">
        <v>146</v>
      </c>
      <c r="B343" s="11" t="s">
        <v>274</v>
      </c>
      <c r="C343" s="11">
        <v>110</v>
      </c>
      <c r="D343" s="15">
        <v>12365349</v>
      </c>
      <c r="E343" s="15">
        <v>12365349</v>
      </c>
    </row>
    <row r="344" spans="1:5" s="2" customFormat="1" ht="31.5">
      <c r="A344" s="4" t="s">
        <v>134</v>
      </c>
      <c r="B344" s="11" t="s">
        <v>274</v>
      </c>
      <c r="C344" s="11">
        <v>200</v>
      </c>
      <c r="D344" s="15">
        <f>D345</f>
        <v>3009651</v>
      </c>
      <c r="E344" s="15">
        <f>E345</f>
        <v>4509651</v>
      </c>
    </row>
    <row r="345" spans="1:5" s="2" customFormat="1" ht="47.25">
      <c r="A345" s="4" t="s">
        <v>135</v>
      </c>
      <c r="B345" s="11" t="s">
        <v>274</v>
      </c>
      <c r="C345" s="11">
        <v>240</v>
      </c>
      <c r="D345" s="15">
        <v>3009651</v>
      </c>
      <c r="E345" s="15">
        <v>4509651</v>
      </c>
    </row>
    <row r="346" spans="1:5" s="2" customFormat="1" ht="15.75">
      <c r="A346" s="4" t="s">
        <v>138</v>
      </c>
      <c r="B346" s="11" t="s">
        <v>274</v>
      </c>
      <c r="C346" s="11">
        <v>800</v>
      </c>
      <c r="D346" s="15">
        <f>D347</f>
        <v>350000</v>
      </c>
      <c r="E346" s="15">
        <f>E347</f>
        <v>350000</v>
      </c>
    </row>
    <row r="347" spans="1:5" s="2" customFormat="1" ht="15.75">
      <c r="A347" s="4" t="s">
        <v>139</v>
      </c>
      <c r="B347" s="11" t="s">
        <v>274</v>
      </c>
      <c r="C347" s="11">
        <v>850</v>
      </c>
      <c r="D347" s="15">
        <v>350000</v>
      </c>
      <c r="E347" s="15">
        <v>350000</v>
      </c>
    </row>
    <row r="348" spans="1:5" s="2" customFormat="1" ht="31.5">
      <c r="A348" s="8" t="s">
        <v>250</v>
      </c>
      <c r="B348" s="11" t="s">
        <v>275</v>
      </c>
      <c r="C348" s="11"/>
      <c r="D348" s="15">
        <f>D349</f>
        <v>2700000</v>
      </c>
      <c r="E348" s="15">
        <f>E349</f>
        <v>2700000</v>
      </c>
    </row>
    <row r="349" spans="1:5" s="2" customFormat="1" ht="31.5">
      <c r="A349" s="4" t="s">
        <v>134</v>
      </c>
      <c r="B349" s="11" t="s">
        <v>275</v>
      </c>
      <c r="C349" s="11">
        <v>200</v>
      </c>
      <c r="D349" s="15">
        <f>D350</f>
        <v>2700000</v>
      </c>
      <c r="E349" s="15">
        <f>E350</f>
        <v>2700000</v>
      </c>
    </row>
    <row r="350" spans="1:5" s="2" customFormat="1" ht="47.25">
      <c r="A350" s="4" t="s">
        <v>135</v>
      </c>
      <c r="B350" s="11" t="s">
        <v>275</v>
      </c>
      <c r="C350" s="11">
        <v>240</v>
      </c>
      <c r="D350" s="15">
        <v>2700000</v>
      </c>
      <c r="E350" s="15">
        <v>2700000</v>
      </c>
    </row>
    <row r="351" spans="1:5" s="2" customFormat="1" ht="31.5">
      <c r="A351" s="8" t="s">
        <v>251</v>
      </c>
      <c r="B351" s="11" t="s">
        <v>305</v>
      </c>
      <c r="C351" s="11"/>
      <c r="D351" s="15">
        <f>D352</f>
        <v>2075000</v>
      </c>
      <c r="E351" s="15">
        <f>E352</f>
        <v>2075000</v>
      </c>
    </row>
    <row r="352" spans="1:5" s="2" customFormat="1" ht="31.5">
      <c r="A352" s="4" t="s">
        <v>134</v>
      </c>
      <c r="B352" s="11" t="s">
        <v>305</v>
      </c>
      <c r="C352" s="11">
        <v>200</v>
      </c>
      <c r="D352" s="15">
        <f>D353</f>
        <v>2075000</v>
      </c>
      <c r="E352" s="15">
        <f>E353</f>
        <v>2075000</v>
      </c>
    </row>
    <row r="353" spans="1:5" s="2" customFormat="1" ht="47.25">
      <c r="A353" s="4" t="s">
        <v>135</v>
      </c>
      <c r="B353" s="11" t="s">
        <v>305</v>
      </c>
      <c r="C353" s="11">
        <v>240</v>
      </c>
      <c r="D353" s="15">
        <v>2075000</v>
      </c>
      <c r="E353" s="15">
        <v>2075000</v>
      </c>
    </row>
    <row r="354" spans="1:5" s="2" customFormat="1" ht="47.25">
      <c r="A354" s="23" t="s">
        <v>329</v>
      </c>
      <c r="B354" s="14" t="s">
        <v>33</v>
      </c>
      <c r="C354" s="14"/>
      <c r="D354" s="16">
        <f>SUM(D355,D358)</f>
        <v>53285200</v>
      </c>
      <c r="E354" s="16">
        <f>SUM(E355,E358)</f>
        <v>106774400</v>
      </c>
    </row>
    <row r="355" spans="1:5" s="2" customFormat="1" ht="31.5">
      <c r="A355" s="12" t="s">
        <v>301</v>
      </c>
      <c r="B355" s="11" t="s">
        <v>190</v>
      </c>
      <c r="C355" s="11"/>
      <c r="D355" s="15">
        <f>D356</f>
        <v>0</v>
      </c>
      <c r="E355" s="15">
        <f>E356</f>
        <v>53400000</v>
      </c>
    </row>
    <row r="356" spans="1:5" s="2" customFormat="1" ht="31.5">
      <c r="A356" s="12" t="s">
        <v>128</v>
      </c>
      <c r="B356" s="11" t="s">
        <v>190</v>
      </c>
      <c r="C356" s="11">
        <v>400</v>
      </c>
      <c r="D356" s="15">
        <f>D357</f>
        <v>0</v>
      </c>
      <c r="E356" s="15">
        <f>E357</f>
        <v>53400000</v>
      </c>
    </row>
    <row r="357" spans="1:5" s="2" customFormat="1" ht="15.75">
      <c r="A357" s="12" t="s">
        <v>129</v>
      </c>
      <c r="B357" s="11" t="s">
        <v>190</v>
      </c>
      <c r="C357" s="11">
        <v>410</v>
      </c>
      <c r="D357" s="15"/>
      <c r="E357" s="15">
        <v>53400000</v>
      </c>
    </row>
    <row r="358" spans="1:5" s="2" customFormat="1" ht="78.75">
      <c r="A358" s="12" t="s">
        <v>300</v>
      </c>
      <c r="B358" s="11" t="s">
        <v>222</v>
      </c>
      <c r="C358" s="11"/>
      <c r="D358" s="15">
        <f>D359</f>
        <v>53285200</v>
      </c>
      <c r="E358" s="15">
        <f>E359</f>
        <v>53374400</v>
      </c>
    </row>
    <row r="359" spans="1:5" s="2" customFormat="1" ht="31.5">
      <c r="A359" s="12" t="s">
        <v>128</v>
      </c>
      <c r="B359" s="11" t="s">
        <v>222</v>
      </c>
      <c r="C359" s="11">
        <v>400</v>
      </c>
      <c r="D359" s="15">
        <f>D360</f>
        <v>53285200</v>
      </c>
      <c r="E359" s="15">
        <f>E360</f>
        <v>53374400</v>
      </c>
    </row>
    <row r="360" spans="1:5" s="2" customFormat="1" ht="15.75">
      <c r="A360" s="12" t="s">
        <v>129</v>
      </c>
      <c r="B360" s="11" t="s">
        <v>222</v>
      </c>
      <c r="C360" s="11">
        <v>410</v>
      </c>
      <c r="D360" s="15">
        <v>53285200</v>
      </c>
      <c r="E360" s="15">
        <v>53374400</v>
      </c>
    </row>
    <row r="361" spans="1:5" s="2" customFormat="1" ht="47.25">
      <c r="A361" s="23" t="s">
        <v>330</v>
      </c>
      <c r="B361" s="14" t="s">
        <v>34</v>
      </c>
      <c r="C361" s="14"/>
      <c r="D361" s="16">
        <f>SUM(D362,D373)</f>
        <v>25710000</v>
      </c>
      <c r="E361" s="16">
        <f>SUM(E362,E373)</f>
        <v>26015000</v>
      </c>
    </row>
    <row r="362" spans="1:5" s="2" customFormat="1" ht="31.5">
      <c r="A362" s="8" t="s">
        <v>368</v>
      </c>
      <c r="B362" s="11" t="s">
        <v>35</v>
      </c>
      <c r="C362" s="11"/>
      <c r="D362" s="15">
        <f>SUM(D363,D370)</f>
        <v>22405000</v>
      </c>
      <c r="E362" s="15">
        <f>SUM(E363,E370)</f>
        <v>22495000</v>
      </c>
    </row>
    <row r="363" spans="1:5" s="2" customFormat="1" ht="63">
      <c r="A363" s="8" t="s">
        <v>112</v>
      </c>
      <c r="B363" s="11" t="s">
        <v>191</v>
      </c>
      <c r="C363" s="11"/>
      <c r="D363" s="15">
        <f>SUM(D364,D366,D368)</f>
        <v>21050000</v>
      </c>
      <c r="E363" s="15">
        <f>SUM(E364,E366,E368)</f>
        <v>21095000</v>
      </c>
    </row>
    <row r="364" spans="1:5" s="2" customFormat="1" ht="78.75">
      <c r="A364" s="9" t="s">
        <v>136</v>
      </c>
      <c r="B364" s="11" t="s">
        <v>191</v>
      </c>
      <c r="C364" s="11">
        <v>100</v>
      </c>
      <c r="D364" s="15">
        <f>D365</f>
        <v>17364000</v>
      </c>
      <c r="E364" s="15">
        <f>E365</f>
        <v>17402000</v>
      </c>
    </row>
    <row r="365" spans="1:5" s="2" customFormat="1" ht="31.5">
      <c r="A365" s="9" t="s">
        <v>146</v>
      </c>
      <c r="B365" s="11" t="s">
        <v>191</v>
      </c>
      <c r="C365" s="11">
        <v>110</v>
      </c>
      <c r="D365" s="15">
        <v>17364000</v>
      </c>
      <c r="E365" s="15">
        <v>17402000</v>
      </c>
    </row>
    <row r="366" spans="1:5" s="2" customFormat="1" ht="31.5">
      <c r="A366" s="4" t="s">
        <v>134</v>
      </c>
      <c r="B366" s="11" t="s">
        <v>191</v>
      </c>
      <c r="C366" s="11">
        <v>200</v>
      </c>
      <c r="D366" s="15">
        <f>D367</f>
        <v>3630000</v>
      </c>
      <c r="E366" s="15">
        <f>E367</f>
        <v>3636000</v>
      </c>
    </row>
    <row r="367" spans="1:5" s="2" customFormat="1" ht="47.25">
      <c r="A367" s="4" t="s">
        <v>135</v>
      </c>
      <c r="B367" s="11" t="s">
        <v>191</v>
      </c>
      <c r="C367" s="11">
        <v>240</v>
      </c>
      <c r="D367" s="15">
        <v>3630000</v>
      </c>
      <c r="E367" s="15">
        <v>3636000</v>
      </c>
    </row>
    <row r="368" spans="1:5" s="2" customFormat="1" ht="15.75">
      <c r="A368" s="4" t="s">
        <v>138</v>
      </c>
      <c r="B368" s="11" t="s">
        <v>191</v>
      </c>
      <c r="C368" s="11">
        <v>800</v>
      </c>
      <c r="D368" s="15">
        <f>D369</f>
        <v>56000</v>
      </c>
      <c r="E368" s="15">
        <f>E369</f>
        <v>57000</v>
      </c>
    </row>
    <row r="369" spans="1:5" s="2" customFormat="1" ht="15.75">
      <c r="A369" s="4" t="s">
        <v>139</v>
      </c>
      <c r="B369" s="11" t="s">
        <v>191</v>
      </c>
      <c r="C369" s="11">
        <v>850</v>
      </c>
      <c r="D369" s="15">
        <v>56000</v>
      </c>
      <c r="E369" s="15">
        <v>57000</v>
      </c>
    </row>
    <row r="370" spans="1:5" s="2" customFormat="1" ht="31.5">
      <c r="A370" s="8" t="s">
        <v>113</v>
      </c>
      <c r="B370" s="11" t="s">
        <v>192</v>
      </c>
      <c r="C370" s="11"/>
      <c r="D370" s="15">
        <f>D371</f>
        <v>1355000</v>
      </c>
      <c r="E370" s="15">
        <f>E371</f>
        <v>1400000</v>
      </c>
    </row>
    <row r="371" spans="1:5" s="2" customFormat="1" ht="31.5">
      <c r="A371" s="4" t="s">
        <v>134</v>
      </c>
      <c r="B371" s="11" t="s">
        <v>192</v>
      </c>
      <c r="C371" s="11">
        <v>200</v>
      </c>
      <c r="D371" s="15">
        <f>D372</f>
        <v>1355000</v>
      </c>
      <c r="E371" s="15">
        <f>E372</f>
        <v>1400000</v>
      </c>
    </row>
    <row r="372" spans="1:5" s="2" customFormat="1" ht="47.25">
      <c r="A372" s="4" t="s">
        <v>135</v>
      </c>
      <c r="B372" s="11" t="s">
        <v>192</v>
      </c>
      <c r="C372" s="11">
        <v>240</v>
      </c>
      <c r="D372" s="15">
        <v>1355000</v>
      </c>
      <c r="E372" s="15">
        <v>1400000</v>
      </c>
    </row>
    <row r="373" spans="1:5" s="2" customFormat="1" ht="47.25">
      <c r="A373" s="8" t="s">
        <v>412</v>
      </c>
      <c r="B373" s="11" t="s">
        <v>36</v>
      </c>
      <c r="C373" s="11"/>
      <c r="D373" s="15">
        <f>SUM(D374,D377,D380,D383,D386)</f>
        <v>3305000</v>
      </c>
      <c r="E373" s="15">
        <f>SUM(E374,E377,E380,E383,E386)</f>
        <v>3520000</v>
      </c>
    </row>
    <row r="374" spans="1:5" s="2" customFormat="1" ht="47.25">
      <c r="A374" s="8" t="s">
        <v>397</v>
      </c>
      <c r="B374" s="11" t="s">
        <v>193</v>
      </c>
      <c r="C374" s="11"/>
      <c r="D374" s="15">
        <f>D375</f>
        <v>800000</v>
      </c>
      <c r="E374" s="15">
        <f>E375</f>
        <v>970000</v>
      </c>
    </row>
    <row r="375" spans="1:5" s="2" customFormat="1" ht="47.25">
      <c r="A375" s="12" t="s">
        <v>130</v>
      </c>
      <c r="B375" s="11" t="s">
        <v>193</v>
      </c>
      <c r="C375" s="11">
        <v>600</v>
      </c>
      <c r="D375" s="15">
        <f>D376</f>
        <v>800000</v>
      </c>
      <c r="E375" s="15">
        <f>E376</f>
        <v>970000</v>
      </c>
    </row>
    <row r="376" spans="1:5" s="3" customFormat="1" ht="15.75">
      <c r="A376" s="12" t="s">
        <v>125</v>
      </c>
      <c r="B376" s="11" t="s">
        <v>193</v>
      </c>
      <c r="C376" s="11">
        <v>610</v>
      </c>
      <c r="D376" s="15">
        <v>800000</v>
      </c>
      <c r="E376" s="15">
        <v>970000</v>
      </c>
    </row>
    <row r="377" spans="1:5" s="2" customFormat="1" ht="31.5">
      <c r="A377" s="8" t="s">
        <v>316</v>
      </c>
      <c r="B377" s="11" t="s">
        <v>194</v>
      </c>
      <c r="C377" s="11"/>
      <c r="D377" s="15">
        <f>D378</f>
        <v>1155000</v>
      </c>
      <c r="E377" s="15">
        <f>E378</f>
        <v>1200000</v>
      </c>
    </row>
    <row r="378" spans="1:5" s="2" customFormat="1" ht="31.5">
      <c r="A378" s="4" t="s">
        <v>134</v>
      </c>
      <c r="B378" s="11" t="s">
        <v>194</v>
      </c>
      <c r="C378" s="11">
        <v>200</v>
      </c>
      <c r="D378" s="15">
        <f>D379</f>
        <v>1155000</v>
      </c>
      <c r="E378" s="15">
        <f>E379</f>
        <v>1200000</v>
      </c>
    </row>
    <row r="379" spans="1:5" s="2" customFormat="1" ht="47.25">
      <c r="A379" s="4" t="s">
        <v>135</v>
      </c>
      <c r="B379" s="11" t="s">
        <v>194</v>
      </c>
      <c r="C379" s="11">
        <v>240</v>
      </c>
      <c r="D379" s="15">
        <v>1155000</v>
      </c>
      <c r="E379" s="15">
        <v>1200000</v>
      </c>
    </row>
    <row r="380" spans="1:5" s="2" customFormat="1" ht="31.5">
      <c r="A380" s="8" t="s">
        <v>317</v>
      </c>
      <c r="B380" s="11" t="s">
        <v>195</v>
      </c>
      <c r="C380" s="11"/>
      <c r="D380" s="15">
        <f>D381</f>
        <v>750000</v>
      </c>
      <c r="E380" s="15">
        <f>E381</f>
        <v>750000</v>
      </c>
    </row>
    <row r="381" spans="1:5" s="2" customFormat="1" ht="47.25">
      <c r="A381" s="4" t="s">
        <v>130</v>
      </c>
      <c r="B381" s="11" t="s">
        <v>195</v>
      </c>
      <c r="C381" s="11">
        <v>600</v>
      </c>
      <c r="D381" s="15">
        <f>D382</f>
        <v>750000</v>
      </c>
      <c r="E381" s="15">
        <f>E382</f>
        <v>750000</v>
      </c>
    </row>
    <row r="382" spans="1:5" s="2" customFormat="1" ht="47.25">
      <c r="A382" s="12" t="s">
        <v>131</v>
      </c>
      <c r="B382" s="11" t="s">
        <v>195</v>
      </c>
      <c r="C382" s="11">
        <v>630</v>
      </c>
      <c r="D382" s="15">
        <v>750000</v>
      </c>
      <c r="E382" s="15">
        <v>750000</v>
      </c>
    </row>
    <row r="383" spans="1:5" s="2" customFormat="1" ht="31.5">
      <c r="A383" s="8" t="s">
        <v>114</v>
      </c>
      <c r="B383" s="11" t="s">
        <v>196</v>
      </c>
      <c r="C383" s="11"/>
      <c r="D383" s="15">
        <f>D384</f>
        <v>150000</v>
      </c>
      <c r="E383" s="15">
        <f>E384</f>
        <v>150000</v>
      </c>
    </row>
    <row r="384" spans="1:5" s="2" customFormat="1" ht="31.5">
      <c r="A384" s="4" t="s">
        <v>134</v>
      </c>
      <c r="B384" s="11" t="s">
        <v>196</v>
      </c>
      <c r="C384" s="11">
        <v>200</v>
      </c>
      <c r="D384" s="15">
        <f>D385</f>
        <v>150000</v>
      </c>
      <c r="E384" s="15">
        <f>E385</f>
        <v>150000</v>
      </c>
    </row>
    <row r="385" spans="1:5" s="2" customFormat="1" ht="47.25">
      <c r="A385" s="4" t="s">
        <v>135</v>
      </c>
      <c r="B385" s="11" t="s">
        <v>196</v>
      </c>
      <c r="C385" s="11">
        <v>240</v>
      </c>
      <c r="D385" s="15">
        <v>150000</v>
      </c>
      <c r="E385" s="15">
        <v>150000</v>
      </c>
    </row>
    <row r="386" spans="1:5" s="2" customFormat="1" ht="47.25">
      <c r="A386" s="8" t="s">
        <v>318</v>
      </c>
      <c r="B386" s="11" t="s">
        <v>197</v>
      </c>
      <c r="C386" s="11"/>
      <c r="D386" s="15">
        <f>D387</f>
        <v>450000</v>
      </c>
      <c r="E386" s="15">
        <f>E387</f>
        <v>450000</v>
      </c>
    </row>
    <row r="387" spans="1:5" s="2" customFormat="1" ht="47.25">
      <c r="A387" s="4" t="s">
        <v>130</v>
      </c>
      <c r="B387" s="11" t="s">
        <v>197</v>
      </c>
      <c r="C387" s="11">
        <v>600</v>
      </c>
      <c r="D387" s="15">
        <f>D388</f>
        <v>450000</v>
      </c>
      <c r="E387" s="15">
        <f>E388</f>
        <v>450000</v>
      </c>
    </row>
    <row r="388" spans="1:5" s="2" customFormat="1" ht="47.25">
      <c r="A388" s="12" t="s">
        <v>131</v>
      </c>
      <c r="B388" s="11" t="s">
        <v>197</v>
      </c>
      <c r="C388" s="11">
        <v>630</v>
      </c>
      <c r="D388" s="15">
        <v>450000</v>
      </c>
      <c r="E388" s="15">
        <v>450000</v>
      </c>
    </row>
    <row r="389" spans="1:5" s="2" customFormat="1" ht="63">
      <c r="A389" s="23" t="s">
        <v>331</v>
      </c>
      <c r="B389" s="14" t="s">
        <v>37</v>
      </c>
      <c r="C389" s="14"/>
      <c r="D389" s="16">
        <f>SUM(D390,D403)</f>
        <v>5000000</v>
      </c>
      <c r="E389" s="16">
        <f>SUM(E390,E403)</f>
        <v>5000000</v>
      </c>
    </row>
    <row r="390" spans="1:5" s="2" customFormat="1" ht="31.5">
      <c r="A390" s="12" t="s">
        <v>369</v>
      </c>
      <c r="B390" s="11" t="s">
        <v>38</v>
      </c>
      <c r="C390" s="11"/>
      <c r="D390" s="15">
        <f>SUM(D391,D394,D397,D400)</f>
        <v>2000000</v>
      </c>
      <c r="E390" s="15">
        <f>SUM(E391,E394,E397,E400)</f>
        <v>2000000</v>
      </c>
    </row>
    <row r="391" spans="1:5" s="2" customFormat="1" ht="78.75">
      <c r="A391" s="12" t="s">
        <v>119</v>
      </c>
      <c r="B391" s="11" t="s">
        <v>205</v>
      </c>
      <c r="C391" s="11"/>
      <c r="D391" s="15">
        <f>D392</f>
        <v>400000</v>
      </c>
      <c r="E391" s="15">
        <f>E392</f>
        <v>400000</v>
      </c>
    </row>
    <row r="392" spans="1:5" s="2" customFormat="1" ht="15.75">
      <c r="A392" s="12" t="s">
        <v>138</v>
      </c>
      <c r="B392" s="11" t="s">
        <v>304</v>
      </c>
      <c r="C392" s="11">
        <v>800</v>
      </c>
      <c r="D392" s="15">
        <f>D393</f>
        <v>400000</v>
      </c>
      <c r="E392" s="15">
        <f>E393</f>
        <v>400000</v>
      </c>
    </row>
    <row r="393" spans="1:5" s="2" customFormat="1" ht="47.25">
      <c r="A393" s="12" t="s">
        <v>147</v>
      </c>
      <c r="B393" s="11" t="s">
        <v>205</v>
      </c>
      <c r="C393" s="11">
        <v>810</v>
      </c>
      <c r="D393" s="15">
        <v>400000</v>
      </c>
      <c r="E393" s="15">
        <v>400000</v>
      </c>
    </row>
    <row r="394" spans="1:5" s="2" customFormat="1" ht="47.25">
      <c r="A394" s="12" t="s">
        <v>385</v>
      </c>
      <c r="B394" s="11" t="s">
        <v>209</v>
      </c>
      <c r="C394" s="11"/>
      <c r="D394" s="15">
        <f>D395</f>
        <v>800000</v>
      </c>
      <c r="E394" s="15">
        <f>E395</f>
        <v>800000</v>
      </c>
    </row>
    <row r="395" spans="1:5" s="2" customFormat="1" ht="15.75">
      <c r="A395" s="12" t="s">
        <v>138</v>
      </c>
      <c r="B395" s="11" t="s">
        <v>209</v>
      </c>
      <c r="C395" s="11">
        <v>800</v>
      </c>
      <c r="D395" s="15">
        <f>D396</f>
        <v>800000</v>
      </c>
      <c r="E395" s="15">
        <f>E396</f>
        <v>800000</v>
      </c>
    </row>
    <row r="396" spans="1:5" s="2" customFormat="1" ht="47.25">
      <c r="A396" s="12" t="s">
        <v>147</v>
      </c>
      <c r="B396" s="11" t="s">
        <v>209</v>
      </c>
      <c r="C396" s="11">
        <v>810</v>
      </c>
      <c r="D396" s="15">
        <v>800000</v>
      </c>
      <c r="E396" s="15">
        <v>800000</v>
      </c>
    </row>
    <row r="397" spans="1:5" s="2" customFormat="1" ht="78.75">
      <c r="A397" s="12" t="s">
        <v>386</v>
      </c>
      <c r="B397" s="11" t="s">
        <v>206</v>
      </c>
      <c r="C397" s="11"/>
      <c r="D397" s="15">
        <f>D398</f>
        <v>600000</v>
      </c>
      <c r="E397" s="15">
        <f>E398</f>
        <v>600000</v>
      </c>
    </row>
    <row r="398" spans="1:5" s="2" customFormat="1" ht="15.75">
      <c r="A398" s="12" t="s">
        <v>138</v>
      </c>
      <c r="B398" s="11" t="s">
        <v>206</v>
      </c>
      <c r="C398" s="11">
        <v>800</v>
      </c>
      <c r="D398" s="15">
        <f>D399</f>
        <v>600000</v>
      </c>
      <c r="E398" s="15">
        <f>E399</f>
        <v>600000</v>
      </c>
    </row>
    <row r="399" spans="1:5" s="2" customFormat="1" ht="47.25">
      <c r="A399" s="12" t="s">
        <v>147</v>
      </c>
      <c r="B399" s="11" t="s">
        <v>206</v>
      </c>
      <c r="C399" s="11">
        <v>810</v>
      </c>
      <c r="D399" s="15">
        <v>600000</v>
      </c>
      <c r="E399" s="15">
        <v>600000</v>
      </c>
    </row>
    <row r="400" spans="1:5" s="2" customFormat="1" ht="47.25">
      <c r="A400" s="12" t="s">
        <v>120</v>
      </c>
      <c r="B400" s="11" t="s">
        <v>207</v>
      </c>
      <c r="C400" s="11"/>
      <c r="D400" s="15">
        <f>D401</f>
        <v>200000</v>
      </c>
      <c r="E400" s="15">
        <f>E401</f>
        <v>200000</v>
      </c>
    </row>
    <row r="401" spans="1:5" s="2" customFormat="1" ht="31.5">
      <c r="A401" s="4" t="s">
        <v>134</v>
      </c>
      <c r="B401" s="11" t="s">
        <v>207</v>
      </c>
      <c r="C401" s="11">
        <v>200</v>
      </c>
      <c r="D401" s="15">
        <f>D402</f>
        <v>200000</v>
      </c>
      <c r="E401" s="15">
        <f>E402</f>
        <v>200000</v>
      </c>
    </row>
    <row r="402" spans="1:5" s="2" customFormat="1" ht="47.25">
      <c r="A402" s="4" t="s">
        <v>135</v>
      </c>
      <c r="B402" s="11" t="s">
        <v>207</v>
      </c>
      <c r="C402" s="11">
        <v>240</v>
      </c>
      <c r="D402" s="15">
        <v>200000</v>
      </c>
      <c r="E402" s="15">
        <v>200000</v>
      </c>
    </row>
    <row r="403" spans="1:5" s="2" customFormat="1" ht="31.5">
      <c r="A403" s="12" t="s">
        <v>370</v>
      </c>
      <c r="B403" s="11" t="s">
        <v>39</v>
      </c>
      <c r="C403" s="11"/>
      <c r="D403" s="15">
        <f>SUM(D404,D407,D410)</f>
        <v>3000000</v>
      </c>
      <c r="E403" s="15">
        <f>SUM(E404,E407,E410)</f>
        <v>3000000</v>
      </c>
    </row>
    <row r="404" spans="1:5" s="2" customFormat="1" ht="47.25">
      <c r="A404" s="12" t="s">
        <v>387</v>
      </c>
      <c r="B404" s="11" t="s">
        <v>208</v>
      </c>
      <c r="C404" s="11"/>
      <c r="D404" s="15">
        <f>D405</f>
        <v>950000</v>
      </c>
      <c r="E404" s="15">
        <f>E405</f>
        <v>950000</v>
      </c>
    </row>
    <row r="405" spans="1:5" s="2" customFormat="1" ht="15.75">
      <c r="A405" s="12" t="s">
        <v>138</v>
      </c>
      <c r="B405" s="11" t="s">
        <v>208</v>
      </c>
      <c r="C405" s="11">
        <v>800</v>
      </c>
      <c r="D405" s="15">
        <f>D406</f>
        <v>950000</v>
      </c>
      <c r="E405" s="15">
        <f>E406</f>
        <v>950000</v>
      </c>
    </row>
    <row r="406" spans="1:5" s="2" customFormat="1" ht="47.25">
      <c r="A406" s="12" t="s">
        <v>147</v>
      </c>
      <c r="B406" s="11" t="s">
        <v>208</v>
      </c>
      <c r="C406" s="11">
        <v>810</v>
      </c>
      <c r="D406" s="15">
        <v>950000</v>
      </c>
      <c r="E406" s="15">
        <v>950000</v>
      </c>
    </row>
    <row r="407" spans="1:5" s="2" customFormat="1" ht="47.25">
      <c r="A407" s="12" t="s">
        <v>121</v>
      </c>
      <c r="B407" s="11" t="s">
        <v>352</v>
      </c>
      <c r="C407" s="11"/>
      <c r="D407" s="15">
        <f>D408</f>
        <v>900000</v>
      </c>
      <c r="E407" s="15">
        <f>E408</f>
        <v>900000</v>
      </c>
    </row>
    <row r="408" spans="1:5" s="2" customFormat="1" ht="15.75">
      <c r="A408" s="12" t="s">
        <v>138</v>
      </c>
      <c r="B408" s="11" t="s">
        <v>352</v>
      </c>
      <c r="C408" s="11">
        <v>800</v>
      </c>
      <c r="D408" s="15">
        <f>D409</f>
        <v>900000</v>
      </c>
      <c r="E408" s="15">
        <f>E409</f>
        <v>900000</v>
      </c>
    </row>
    <row r="409" spans="1:5" s="2" customFormat="1" ht="47.25">
      <c r="A409" s="12" t="s">
        <v>147</v>
      </c>
      <c r="B409" s="11" t="s">
        <v>352</v>
      </c>
      <c r="C409" s="11">
        <v>810</v>
      </c>
      <c r="D409" s="15">
        <v>900000</v>
      </c>
      <c r="E409" s="15">
        <v>900000</v>
      </c>
    </row>
    <row r="410" spans="1:5" s="2" customFormat="1" ht="31.5">
      <c r="A410" s="12" t="s">
        <v>122</v>
      </c>
      <c r="B410" s="11" t="s">
        <v>353</v>
      </c>
      <c r="C410" s="11"/>
      <c r="D410" s="15">
        <f>D411</f>
        <v>1150000</v>
      </c>
      <c r="E410" s="15">
        <f>E411</f>
        <v>1150000</v>
      </c>
    </row>
    <row r="411" spans="1:5" s="2" customFormat="1" ht="31.5">
      <c r="A411" s="4" t="s">
        <v>134</v>
      </c>
      <c r="B411" s="11" t="s">
        <v>353</v>
      </c>
      <c r="C411" s="11">
        <v>200</v>
      </c>
      <c r="D411" s="15">
        <f>D412</f>
        <v>1150000</v>
      </c>
      <c r="E411" s="15">
        <f>E412</f>
        <v>1150000</v>
      </c>
    </row>
    <row r="412" spans="1:5" s="2" customFormat="1" ht="47.25">
      <c r="A412" s="4" t="s">
        <v>135</v>
      </c>
      <c r="B412" s="11" t="s">
        <v>353</v>
      </c>
      <c r="C412" s="11">
        <v>240</v>
      </c>
      <c r="D412" s="15">
        <v>1150000</v>
      </c>
      <c r="E412" s="15">
        <v>1150000</v>
      </c>
    </row>
    <row r="413" spans="1:5" s="2" customFormat="1" ht="47.25">
      <c r="A413" s="23" t="s">
        <v>332</v>
      </c>
      <c r="B413" s="14" t="s">
        <v>40</v>
      </c>
      <c r="C413" s="14"/>
      <c r="D413" s="16">
        <f>SUM(D414,D424)</f>
        <v>32035000</v>
      </c>
      <c r="E413" s="16">
        <f>SUM(E414,E424)</f>
        <v>34905000</v>
      </c>
    </row>
    <row r="414" spans="1:5" s="2" customFormat="1" ht="31.5">
      <c r="A414" s="12" t="s">
        <v>371</v>
      </c>
      <c r="B414" s="11" t="s">
        <v>41</v>
      </c>
      <c r="C414" s="11"/>
      <c r="D414" s="15">
        <f>SUM(D415,D418,D421)</f>
        <v>3785000</v>
      </c>
      <c r="E414" s="15">
        <f>SUM(E415,E418,E421)</f>
        <v>3670000</v>
      </c>
    </row>
    <row r="415" spans="1:5" s="2" customFormat="1" ht="47.25">
      <c r="A415" s="12" t="s">
        <v>409</v>
      </c>
      <c r="B415" s="11" t="s">
        <v>210</v>
      </c>
      <c r="C415" s="11"/>
      <c r="D415" s="15">
        <f>D416</f>
        <v>960000</v>
      </c>
      <c r="E415" s="15">
        <f>E416</f>
        <v>960000</v>
      </c>
    </row>
    <row r="416" spans="1:5" s="2" customFormat="1" ht="31.5">
      <c r="A416" s="4" t="s">
        <v>134</v>
      </c>
      <c r="B416" s="11" t="s">
        <v>210</v>
      </c>
      <c r="C416" s="11">
        <v>200</v>
      </c>
      <c r="D416" s="15">
        <f>D417</f>
        <v>960000</v>
      </c>
      <c r="E416" s="15">
        <f>E417</f>
        <v>960000</v>
      </c>
    </row>
    <row r="417" spans="1:5" s="2" customFormat="1" ht="47.25">
      <c r="A417" s="4" t="s">
        <v>135</v>
      </c>
      <c r="B417" s="11" t="s">
        <v>210</v>
      </c>
      <c r="C417" s="11">
        <v>240</v>
      </c>
      <c r="D417" s="15">
        <v>960000</v>
      </c>
      <c r="E417" s="15">
        <v>960000</v>
      </c>
    </row>
    <row r="418" spans="1:5" s="2" customFormat="1" ht="47.25">
      <c r="A418" s="12" t="s">
        <v>115</v>
      </c>
      <c r="B418" s="11" t="s">
        <v>211</v>
      </c>
      <c r="C418" s="11"/>
      <c r="D418" s="15">
        <f>D419</f>
        <v>715000</v>
      </c>
      <c r="E418" s="15">
        <f>E419</f>
        <v>510000</v>
      </c>
    </row>
    <row r="419" spans="1:5" s="2" customFormat="1" ht="31.5">
      <c r="A419" s="4" t="s">
        <v>134</v>
      </c>
      <c r="B419" s="11" t="s">
        <v>211</v>
      </c>
      <c r="C419" s="11">
        <v>200</v>
      </c>
      <c r="D419" s="15">
        <f>D420</f>
        <v>715000</v>
      </c>
      <c r="E419" s="15">
        <f>E420</f>
        <v>510000</v>
      </c>
    </row>
    <row r="420" spans="1:5" s="2" customFormat="1" ht="47.25">
      <c r="A420" s="4" t="s">
        <v>135</v>
      </c>
      <c r="B420" s="11" t="s">
        <v>211</v>
      </c>
      <c r="C420" s="11">
        <v>240</v>
      </c>
      <c r="D420" s="15">
        <v>715000</v>
      </c>
      <c r="E420" s="15">
        <v>510000</v>
      </c>
    </row>
    <row r="421" spans="1:5" s="2" customFormat="1" ht="31.5">
      <c r="A421" s="12" t="s">
        <v>116</v>
      </c>
      <c r="B421" s="11" t="s">
        <v>212</v>
      </c>
      <c r="C421" s="11"/>
      <c r="D421" s="15">
        <f>D422</f>
        <v>2110000</v>
      </c>
      <c r="E421" s="15">
        <f>E422</f>
        <v>2200000</v>
      </c>
    </row>
    <row r="422" spans="1:5" s="2" customFormat="1" ht="31.5">
      <c r="A422" s="4" t="s">
        <v>134</v>
      </c>
      <c r="B422" s="11" t="s">
        <v>212</v>
      </c>
      <c r="C422" s="11">
        <v>200</v>
      </c>
      <c r="D422" s="15">
        <f>D423</f>
        <v>2110000</v>
      </c>
      <c r="E422" s="15">
        <f>E423</f>
        <v>2200000</v>
      </c>
    </row>
    <row r="423" spans="1:5" s="2" customFormat="1" ht="47.25">
      <c r="A423" s="4" t="s">
        <v>135</v>
      </c>
      <c r="B423" s="11" t="s">
        <v>212</v>
      </c>
      <c r="C423" s="11">
        <v>240</v>
      </c>
      <c r="D423" s="15">
        <v>2110000</v>
      </c>
      <c r="E423" s="15">
        <v>2200000</v>
      </c>
    </row>
    <row r="424" spans="1:5" s="2" customFormat="1" ht="47.25">
      <c r="A424" s="12" t="s">
        <v>372</v>
      </c>
      <c r="B424" s="11" t="s">
        <v>42</v>
      </c>
      <c r="C424" s="11"/>
      <c r="D424" s="15">
        <f>SUM(D425,D428)</f>
        <v>28250000</v>
      </c>
      <c r="E424" s="15">
        <f>SUM(E425,E428)</f>
        <v>31235000</v>
      </c>
    </row>
    <row r="425" spans="1:5" s="2" customFormat="1" ht="47.25">
      <c r="A425" s="12" t="s">
        <v>117</v>
      </c>
      <c r="B425" s="11" t="s">
        <v>213</v>
      </c>
      <c r="C425" s="11"/>
      <c r="D425" s="15">
        <f>D426</f>
        <v>500000</v>
      </c>
      <c r="E425" s="15">
        <f>E426</f>
        <v>2985000</v>
      </c>
    </row>
    <row r="426" spans="1:5" s="2" customFormat="1" ht="31.5">
      <c r="A426" s="4" t="s">
        <v>134</v>
      </c>
      <c r="B426" s="11" t="s">
        <v>213</v>
      </c>
      <c r="C426" s="11">
        <v>200</v>
      </c>
      <c r="D426" s="15">
        <f>D427</f>
        <v>500000</v>
      </c>
      <c r="E426" s="15">
        <f>E427</f>
        <v>2985000</v>
      </c>
    </row>
    <row r="427" spans="1:5" s="2" customFormat="1" ht="47.25">
      <c r="A427" s="4" t="s">
        <v>135</v>
      </c>
      <c r="B427" s="11" t="s">
        <v>213</v>
      </c>
      <c r="C427" s="11">
        <v>240</v>
      </c>
      <c r="D427" s="15">
        <v>500000</v>
      </c>
      <c r="E427" s="15">
        <v>2985000</v>
      </c>
    </row>
    <row r="428" spans="1:5" s="2" customFormat="1" ht="63">
      <c r="A428" s="12" t="s">
        <v>118</v>
      </c>
      <c r="B428" s="11" t="s">
        <v>214</v>
      </c>
      <c r="C428" s="11"/>
      <c r="D428" s="15">
        <f>SUM(D429,D431,D433)</f>
        <v>27750000</v>
      </c>
      <c r="E428" s="15">
        <f>SUM(E429,E431,E433)</f>
        <v>28250000</v>
      </c>
    </row>
    <row r="429" spans="1:5" s="2" customFormat="1" ht="78.75">
      <c r="A429" s="9" t="s">
        <v>136</v>
      </c>
      <c r="B429" s="11" t="s">
        <v>214</v>
      </c>
      <c r="C429" s="11">
        <v>100</v>
      </c>
      <c r="D429" s="15">
        <f>D430</f>
        <v>25001004</v>
      </c>
      <c r="E429" s="15">
        <f>E430</f>
        <v>25275000</v>
      </c>
    </row>
    <row r="430" spans="1:5" s="2" customFormat="1" ht="31.5">
      <c r="A430" s="9" t="s">
        <v>146</v>
      </c>
      <c r="B430" s="11" t="s">
        <v>214</v>
      </c>
      <c r="C430" s="11">
        <v>110</v>
      </c>
      <c r="D430" s="15">
        <v>25001004</v>
      </c>
      <c r="E430" s="15">
        <v>25275000</v>
      </c>
    </row>
    <row r="431" spans="1:5" s="2" customFormat="1" ht="31.5">
      <c r="A431" s="4" t="s">
        <v>134</v>
      </c>
      <c r="B431" s="11" t="s">
        <v>214</v>
      </c>
      <c r="C431" s="11">
        <v>200</v>
      </c>
      <c r="D431" s="15">
        <f>D432</f>
        <v>2513996</v>
      </c>
      <c r="E431" s="15">
        <f>E432</f>
        <v>2725000</v>
      </c>
    </row>
    <row r="432" spans="1:5" s="2" customFormat="1" ht="47.25">
      <c r="A432" s="4" t="s">
        <v>135</v>
      </c>
      <c r="B432" s="11" t="s">
        <v>214</v>
      </c>
      <c r="C432" s="11">
        <v>240</v>
      </c>
      <c r="D432" s="15">
        <v>2513996</v>
      </c>
      <c r="E432" s="15">
        <v>2725000</v>
      </c>
    </row>
    <row r="433" spans="1:5" s="2" customFormat="1" ht="15.75">
      <c r="A433" s="4" t="s">
        <v>138</v>
      </c>
      <c r="B433" s="11" t="s">
        <v>214</v>
      </c>
      <c r="C433" s="11">
        <v>800</v>
      </c>
      <c r="D433" s="15">
        <f>D434</f>
        <v>235000</v>
      </c>
      <c r="E433" s="15">
        <f>E434</f>
        <v>250000</v>
      </c>
    </row>
    <row r="434" spans="1:5" s="2" customFormat="1" ht="15.75">
      <c r="A434" s="4" t="s">
        <v>139</v>
      </c>
      <c r="B434" s="11" t="s">
        <v>214</v>
      </c>
      <c r="C434" s="11">
        <v>850</v>
      </c>
      <c r="D434" s="15">
        <v>235000</v>
      </c>
      <c r="E434" s="15">
        <v>250000</v>
      </c>
    </row>
    <row r="435" spans="1:5" s="2" customFormat="1" ht="47.25">
      <c r="A435" s="13" t="s">
        <v>377</v>
      </c>
      <c r="B435" s="14" t="s">
        <v>373</v>
      </c>
      <c r="C435" s="14"/>
      <c r="D435" s="16">
        <f aca="true" t="shared" si="2" ref="D435:E437">D436</f>
        <v>100000000</v>
      </c>
      <c r="E435" s="16">
        <f t="shared" si="2"/>
        <v>0</v>
      </c>
    </row>
    <row r="436" spans="1:5" s="2" customFormat="1" ht="47.25">
      <c r="A436" s="4" t="s">
        <v>378</v>
      </c>
      <c r="B436" s="11" t="s">
        <v>374</v>
      </c>
      <c r="C436" s="11"/>
      <c r="D436" s="15">
        <f t="shared" si="2"/>
        <v>100000000</v>
      </c>
      <c r="E436" s="15">
        <f t="shared" si="2"/>
        <v>0</v>
      </c>
    </row>
    <row r="437" spans="1:5" s="2" customFormat="1" ht="31.5">
      <c r="A437" s="12" t="s">
        <v>128</v>
      </c>
      <c r="B437" s="11" t="s">
        <v>374</v>
      </c>
      <c r="C437" s="11">
        <v>400</v>
      </c>
      <c r="D437" s="15">
        <f t="shared" si="2"/>
        <v>100000000</v>
      </c>
      <c r="E437" s="15">
        <f t="shared" si="2"/>
        <v>0</v>
      </c>
    </row>
    <row r="438" spans="1:5" s="2" customFormat="1" ht="15.75">
      <c r="A438" s="12" t="s">
        <v>129</v>
      </c>
      <c r="B438" s="11" t="s">
        <v>374</v>
      </c>
      <c r="C438" s="11">
        <v>410</v>
      </c>
      <c r="D438" s="15">
        <v>100000000</v>
      </c>
      <c r="E438" s="15"/>
    </row>
    <row r="439" spans="1:5" s="32" customFormat="1" ht="16.5">
      <c r="A439" s="29" t="s">
        <v>172</v>
      </c>
      <c r="B439" s="30" t="s">
        <v>148</v>
      </c>
      <c r="C439" s="30"/>
      <c r="D439" s="31">
        <f>SUM(D440,D482,D489,D521,D514)</f>
        <v>421197656</v>
      </c>
      <c r="E439" s="31">
        <f>SUM(E440,E482,E489,E521,E514)</f>
        <v>378809086</v>
      </c>
    </row>
    <row r="440" spans="1:5" s="3" customFormat="1" ht="31.5">
      <c r="A440" s="12" t="s">
        <v>171</v>
      </c>
      <c r="B440" s="11" t="s">
        <v>149</v>
      </c>
      <c r="C440" s="11"/>
      <c r="D440" s="15">
        <f>SUM(D441,D444,D449,D456,D463,D470,D477)</f>
        <v>205529485</v>
      </c>
      <c r="E440" s="15">
        <f>SUM(E441,E444,E449,E456,E463,E470,E477)</f>
        <v>205913816</v>
      </c>
    </row>
    <row r="441" spans="1:5" s="33" customFormat="1" ht="31.5">
      <c r="A441" s="4" t="s">
        <v>287</v>
      </c>
      <c r="B441" s="11" t="s">
        <v>253</v>
      </c>
      <c r="C441" s="10"/>
      <c r="D441" s="15">
        <f>D442</f>
        <v>303240</v>
      </c>
      <c r="E441" s="15">
        <f>E442</f>
        <v>303240</v>
      </c>
    </row>
    <row r="442" spans="1:5" s="33" customFormat="1" ht="31.5">
      <c r="A442" s="4" t="s">
        <v>134</v>
      </c>
      <c r="B442" s="11" t="s">
        <v>253</v>
      </c>
      <c r="C442" s="10" t="s">
        <v>142</v>
      </c>
      <c r="D442" s="15">
        <f>D443</f>
        <v>303240</v>
      </c>
      <c r="E442" s="15">
        <f>E443</f>
        <v>303240</v>
      </c>
    </row>
    <row r="443" spans="1:5" s="33" customFormat="1" ht="47.25">
      <c r="A443" s="4" t="s">
        <v>135</v>
      </c>
      <c r="B443" s="11" t="s">
        <v>253</v>
      </c>
      <c r="C443" s="10" t="s">
        <v>143</v>
      </c>
      <c r="D443" s="15">
        <v>303240</v>
      </c>
      <c r="E443" s="15">
        <v>303240</v>
      </c>
    </row>
    <row r="444" spans="1:8" s="33" customFormat="1" ht="47.25">
      <c r="A444" s="4" t="s">
        <v>333</v>
      </c>
      <c r="B444" s="11" t="s">
        <v>403</v>
      </c>
      <c r="C444" s="10"/>
      <c r="D444" s="15">
        <f>SUM(D445,D447)</f>
        <v>4102414</v>
      </c>
      <c r="E444" s="15">
        <f>SUM(E445,E447)</f>
        <v>4102414</v>
      </c>
      <c r="G444" s="34"/>
      <c r="H444" s="34"/>
    </row>
    <row r="445" spans="1:5" s="33" customFormat="1" ht="78.75">
      <c r="A445" s="9" t="s">
        <v>136</v>
      </c>
      <c r="B445" s="11" t="s">
        <v>403</v>
      </c>
      <c r="C445" s="10" t="s">
        <v>140</v>
      </c>
      <c r="D445" s="15">
        <f>D446</f>
        <v>3804640</v>
      </c>
      <c r="E445" s="15">
        <f>E446</f>
        <v>3804640</v>
      </c>
    </row>
    <row r="446" spans="1:5" s="33" customFormat="1" ht="31.5">
      <c r="A446" s="9" t="s">
        <v>137</v>
      </c>
      <c r="B446" s="11" t="s">
        <v>403</v>
      </c>
      <c r="C446" s="10" t="s">
        <v>141</v>
      </c>
      <c r="D446" s="15">
        <v>3804640</v>
      </c>
      <c r="E446" s="15">
        <v>3804640</v>
      </c>
    </row>
    <row r="447" spans="1:5" s="33" customFormat="1" ht="31.5">
      <c r="A447" s="4" t="s">
        <v>134</v>
      </c>
      <c r="B447" s="11" t="s">
        <v>403</v>
      </c>
      <c r="C447" s="10" t="s">
        <v>142</v>
      </c>
      <c r="D447" s="15">
        <f>D448</f>
        <v>297774</v>
      </c>
      <c r="E447" s="15">
        <f>E448</f>
        <v>297774</v>
      </c>
    </row>
    <row r="448" spans="1:5" s="33" customFormat="1" ht="47.25">
      <c r="A448" s="4" t="s">
        <v>135</v>
      </c>
      <c r="B448" s="11" t="s">
        <v>403</v>
      </c>
      <c r="C448" s="10" t="s">
        <v>143</v>
      </c>
      <c r="D448" s="15">
        <v>297774</v>
      </c>
      <c r="E448" s="15">
        <v>297774</v>
      </c>
    </row>
    <row r="449" spans="1:5" ht="47.25">
      <c r="A449" s="12" t="s">
        <v>382</v>
      </c>
      <c r="B449" s="11" t="s">
        <v>223</v>
      </c>
      <c r="C449" s="11"/>
      <c r="D449" s="15">
        <f>SUM(D450,D452,D454)</f>
        <v>24650000</v>
      </c>
      <c r="E449" s="15">
        <f>SUM(E450,E452,E454)</f>
        <v>24650000</v>
      </c>
    </row>
    <row r="450" spans="1:5" s="2" customFormat="1" ht="78.75">
      <c r="A450" s="9" t="s">
        <v>136</v>
      </c>
      <c r="B450" s="11" t="s">
        <v>223</v>
      </c>
      <c r="C450" s="10" t="s">
        <v>140</v>
      </c>
      <c r="D450" s="15">
        <f>D451</f>
        <v>21606635</v>
      </c>
      <c r="E450" s="15">
        <f>E451</f>
        <v>21606635</v>
      </c>
    </row>
    <row r="451" spans="1:5" s="2" customFormat="1" ht="31.5">
      <c r="A451" s="9" t="s">
        <v>137</v>
      </c>
      <c r="B451" s="11" t="s">
        <v>223</v>
      </c>
      <c r="C451" s="10" t="s">
        <v>141</v>
      </c>
      <c r="D451" s="15">
        <v>21606635</v>
      </c>
      <c r="E451" s="15">
        <v>21606635</v>
      </c>
    </row>
    <row r="452" spans="1:5" s="2" customFormat="1" ht="31.5">
      <c r="A452" s="4" t="s">
        <v>134</v>
      </c>
      <c r="B452" s="11" t="s">
        <v>223</v>
      </c>
      <c r="C452" s="10" t="s">
        <v>142</v>
      </c>
      <c r="D452" s="15">
        <f>D453</f>
        <v>3033365</v>
      </c>
      <c r="E452" s="15">
        <f>E453</f>
        <v>3033365</v>
      </c>
    </row>
    <row r="453" spans="1:5" s="2" customFormat="1" ht="47.25">
      <c r="A453" s="4" t="s">
        <v>135</v>
      </c>
      <c r="B453" s="11" t="s">
        <v>223</v>
      </c>
      <c r="C453" s="10" t="s">
        <v>143</v>
      </c>
      <c r="D453" s="15">
        <v>3033365</v>
      </c>
      <c r="E453" s="15">
        <v>3033365</v>
      </c>
    </row>
    <row r="454" spans="1:5" s="2" customFormat="1" ht="15.75">
      <c r="A454" s="4" t="s">
        <v>138</v>
      </c>
      <c r="B454" s="11" t="s">
        <v>223</v>
      </c>
      <c r="C454" s="10" t="s">
        <v>144</v>
      </c>
      <c r="D454" s="15">
        <f>D455</f>
        <v>10000</v>
      </c>
      <c r="E454" s="15">
        <f>E455</f>
        <v>10000</v>
      </c>
    </row>
    <row r="455" spans="1:5" s="2" customFormat="1" ht="15.75">
      <c r="A455" s="4" t="s">
        <v>139</v>
      </c>
      <c r="B455" s="11" t="s">
        <v>223</v>
      </c>
      <c r="C455" s="10" t="s">
        <v>145</v>
      </c>
      <c r="D455" s="15">
        <v>10000</v>
      </c>
      <c r="E455" s="15">
        <v>10000</v>
      </c>
    </row>
    <row r="456" spans="1:5" ht="47.25">
      <c r="A456" s="12" t="s">
        <v>383</v>
      </c>
      <c r="B456" s="11" t="s">
        <v>224</v>
      </c>
      <c r="C456" s="11"/>
      <c r="D456" s="15">
        <f>SUM(D457,D459,D461)</f>
        <v>8895000</v>
      </c>
      <c r="E456" s="15">
        <f>SUM(E457,E459,E461)</f>
        <v>8895000</v>
      </c>
    </row>
    <row r="457" spans="1:5" s="2" customFormat="1" ht="78.75">
      <c r="A457" s="9" t="s">
        <v>136</v>
      </c>
      <c r="B457" s="11" t="s">
        <v>224</v>
      </c>
      <c r="C457" s="10" t="s">
        <v>140</v>
      </c>
      <c r="D457" s="15">
        <f>D458</f>
        <v>6589000</v>
      </c>
      <c r="E457" s="15">
        <f>E458</f>
        <v>6589000</v>
      </c>
    </row>
    <row r="458" spans="1:5" s="2" customFormat="1" ht="31.5">
      <c r="A458" s="9" t="s">
        <v>137</v>
      </c>
      <c r="B458" s="11" t="s">
        <v>224</v>
      </c>
      <c r="C458" s="10" t="s">
        <v>141</v>
      </c>
      <c r="D458" s="15">
        <v>6589000</v>
      </c>
      <c r="E458" s="15">
        <v>6589000</v>
      </c>
    </row>
    <row r="459" spans="1:5" s="2" customFormat="1" ht="31.5">
      <c r="A459" s="4" t="s">
        <v>134</v>
      </c>
      <c r="B459" s="11" t="s">
        <v>224</v>
      </c>
      <c r="C459" s="10" t="s">
        <v>142</v>
      </c>
      <c r="D459" s="15">
        <f>D460</f>
        <v>2285000</v>
      </c>
      <c r="E459" s="15">
        <f>E460</f>
        <v>2285000</v>
      </c>
    </row>
    <row r="460" spans="1:5" s="2" customFormat="1" ht="47.25">
      <c r="A460" s="4" t="s">
        <v>135</v>
      </c>
      <c r="B460" s="11" t="s">
        <v>224</v>
      </c>
      <c r="C460" s="10" t="s">
        <v>143</v>
      </c>
      <c r="D460" s="15">
        <v>2285000</v>
      </c>
      <c r="E460" s="15">
        <v>2285000</v>
      </c>
    </row>
    <row r="461" spans="1:5" s="2" customFormat="1" ht="15.75">
      <c r="A461" s="4" t="s">
        <v>138</v>
      </c>
      <c r="B461" s="11" t="s">
        <v>224</v>
      </c>
      <c r="C461" s="10" t="s">
        <v>144</v>
      </c>
      <c r="D461" s="15">
        <f>D462</f>
        <v>21000</v>
      </c>
      <c r="E461" s="15">
        <f>E462</f>
        <v>21000</v>
      </c>
    </row>
    <row r="462" spans="1:5" s="2" customFormat="1" ht="15.75">
      <c r="A462" s="4" t="s">
        <v>139</v>
      </c>
      <c r="B462" s="11" t="s">
        <v>224</v>
      </c>
      <c r="C462" s="10" t="s">
        <v>145</v>
      </c>
      <c r="D462" s="15">
        <v>21000</v>
      </c>
      <c r="E462" s="15">
        <v>21000</v>
      </c>
    </row>
    <row r="463" spans="1:5" ht="47.25">
      <c r="A463" s="12" t="s">
        <v>381</v>
      </c>
      <c r="B463" s="11" t="s">
        <v>225</v>
      </c>
      <c r="C463" s="11"/>
      <c r="D463" s="15">
        <f>SUM(D464,D466,D468)</f>
        <v>138250000</v>
      </c>
      <c r="E463" s="15">
        <f>SUM(E464,E466,E468)</f>
        <v>138250000</v>
      </c>
    </row>
    <row r="464" spans="1:5" s="2" customFormat="1" ht="78.75">
      <c r="A464" s="9" t="s">
        <v>136</v>
      </c>
      <c r="B464" s="11" t="s">
        <v>225</v>
      </c>
      <c r="C464" s="10" t="s">
        <v>140</v>
      </c>
      <c r="D464" s="15">
        <f>D465</f>
        <v>124647000</v>
      </c>
      <c r="E464" s="15">
        <f>E465</f>
        <v>124647000</v>
      </c>
    </row>
    <row r="465" spans="1:5" s="2" customFormat="1" ht="31.5">
      <c r="A465" s="9" t="s">
        <v>137</v>
      </c>
      <c r="B465" s="11" t="s">
        <v>225</v>
      </c>
      <c r="C465" s="10" t="s">
        <v>141</v>
      </c>
      <c r="D465" s="15">
        <v>124647000</v>
      </c>
      <c r="E465" s="15">
        <v>124647000</v>
      </c>
    </row>
    <row r="466" spans="1:5" s="2" customFormat="1" ht="31.5">
      <c r="A466" s="4" t="s">
        <v>134</v>
      </c>
      <c r="B466" s="11" t="s">
        <v>225</v>
      </c>
      <c r="C466" s="10" t="s">
        <v>142</v>
      </c>
      <c r="D466" s="15">
        <f>D467</f>
        <v>13483000</v>
      </c>
      <c r="E466" s="15">
        <f>E467</f>
        <v>13483000</v>
      </c>
    </row>
    <row r="467" spans="1:5" s="2" customFormat="1" ht="47.25">
      <c r="A467" s="4" t="s">
        <v>135</v>
      </c>
      <c r="B467" s="11" t="s">
        <v>225</v>
      </c>
      <c r="C467" s="10" t="s">
        <v>143</v>
      </c>
      <c r="D467" s="15">
        <v>13483000</v>
      </c>
      <c r="E467" s="15">
        <v>13483000</v>
      </c>
    </row>
    <row r="468" spans="1:5" s="2" customFormat="1" ht="15.75">
      <c r="A468" s="4" t="s">
        <v>138</v>
      </c>
      <c r="B468" s="11" t="s">
        <v>225</v>
      </c>
      <c r="C468" s="10" t="s">
        <v>144</v>
      </c>
      <c r="D468" s="15">
        <f>D469</f>
        <v>120000</v>
      </c>
      <c r="E468" s="15">
        <f>E469</f>
        <v>120000</v>
      </c>
    </row>
    <row r="469" spans="1:5" s="2" customFormat="1" ht="15.75">
      <c r="A469" s="4" t="s">
        <v>139</v>
      </c>
      <c r="B469" s="11" t="s">
        <v>225</v>
      </c>
      <c r="C469" s="10" t="s">
        <v>145</v>
      </c>
      <c r="D469" s="15">
        <v>120000</v>
      </c>
      <c r="E469" s="15">
        <v>120000</v>
      </c>
    </row>
    <row r="470" spans="1:5" s="2" customFormat="1" ht="31.5">
      <c r="A470" s="12" t="s">
        <v>384</v>
      </c>
      <c r="B470" s="11" t="s">
        <v>226</v>
      </c>
      <c r="C470" s="11"/>
      <c r="D470" s="15">
        <f>SUM(D471,D473,D475)</f>
        <v>25624000</v>
      </c>
      <c r="E470" s="15">
        <f>SUM(E471,E473,E475)</f>
        <v>25624000</v>
      </c>
    </row>
    <row r="471" spans="1:5" s="2" customFormat="1" ht="78.75">
      <c r="A471" s="9" t="s">
        <v>136</v>
      </c>
      <c r="B471" s="11" t="s">
        <v>226</v>
      </c>
      <c r="C471" s="10" t="s">
        <v>140</v>
      </c>
      <c r="D471" s="15">
        <f>D472</f>
        <v>21750000</v>
      </c>
      <c r="E471" s="15">
        <f>E472</f>
        <v>21750000</v>
      </c>
    </row>
    <row r="472" spans="1:5" s="2" customFormat="1" ht="31.5">
      <c r="A472" s="9" t="s">
        <v>137</v>
      </c>
      <c r="B472" s="11" t="s">
        <v>226</v>
      </c>
      <c r="C472" s="10" t="s">
        <v>141</v>
      </c>
      <c r="D472" s="15">
        <v>21750000</v>
      </c>
      <c r="E472" s="15">
        <v>21750000</v>
      </c>
    </row>
    <row r="473" spans="1:5" s="2" customFormat="1" ht="31.5">
      <c r="A473" s="4" t="s">
        <v>134</v>
      </c>
      <c r="B473" s="11" t="s">
        <v>226</v>
      </c>
      <c r="C473" s="10" t="s">
        <v>142</v>
      </c>
      <c r="D473" s="15">
        <f>D474</f>
        <v>3824000</v>
      </c>
      <c r="E473" s="15">
        <f>E474</f>
        <v>3824000</v>
      </c>
    </row>
    <row r="474" spans="1:5" s="2" customFormat="1" ht="47.25">
      <c r="A474" s="4" t="s">
        <v>135</v>
      </c>
      <c r="B474" s="11" t="s">
        <v>226</v>
      </c>
      <c r="C474" s="10" t="s">
        <v>143</v>
      </c>
      <c r="D474" s="15">
        <v>3824000</v>
      </c>
      <c r="E474" s="15">
        <v>3824000</v>
      </c>
    </row>
    <row r="475" spans="1:5" s="2" customFormat="1" ht="15.75">
      <c r="A475" s="4" t="s">
        <v>138</v>
      </c>
      <c r="B475" s="11" t="s">
        <v>226</v>
      </c>
      <c r="C475" s="10" t="s">
        <v>144</v>
      </c>
      <c r="D475" s="15">
        <f>D476</f>
        <v>50000</v>
      </c>
      <c r="E475" s="15">
        <f>E476</f>
        <v>50000</v>
      </c>
    </row>
    <row r="476" spans="1:5" s="2" customFormat="1" ht="15.75">
      <c r="A476" s="4" t="s">
        <v>139</v>
      </c>
      <c r="B476" s="11" t="s">
        <v>226</v>
      </c>
      <c r="C476" s="10" t="s">
        <v>145</v>
      </c>
      <c r="D476" s="15">
        <v>50000</v>
      </c>
      <c r="E476" s="15">
        <v>50000</v>
      </c>
    </row>
    <row r="477" spans="1:5" s="2" customFormat="1" ht="31.5">
      <c r="A477" s="4" t="s">
        <v>288</v>
      </c>
      <c r="B477" s="11" t="s">
        <v>289</v>
      </c>
      <c r="C477" s="10"/>
      <c r="D477" s="15">
        <f>D478+D480</f>
        <v>3704831</v>
      </c>
      <c r="E477" s="15">
        <f>E478+E480</f>
        <v>4089162</v>
      </c>
    </row>
    <row r="478" spans="1:5" s="2" customFormat="1" ht="78.75">
      <c r="A478" s="9" t="s">
        <v>136</v>
      </c>
      <c r="B478" s="11" t="s">
        <v>289</v>
      </c>
      <c r="C478" s="10" t="s">
        <v>140</v>
      </c>
      <c r="D478" s="15">
        <f>D479</f>
        <v>3320000</v>
      </c>
      <c r="E478" s="15">
        <f>E479</f>
        <v>3320000</v>
      </c>
    </row>
    <row r="479" spans="1:5" s="2" customFormat="1" ht="31.5">
      <c r="A479" s="9" t="s">
        <v>137</v>
      </c>
      <c r="B479" s="11" t="s">
        <v>289</v>
      </c>
      <c r="C479" s="10" t="s">
        <v>141</v>
      </c>
      <c r="D479" s="15">
        <v>3320000</v>
      </c>
      <c r="E479" s="15">
        <v>3320000</v>
      </c>
    </row>
    <row r="480" spans="1:5" s="2" customFormat="1" ht="31.5">
      <c r="A480" s="4" t="s">
        <v>134</v>
      </c>
      <c r="B480" s="11" t="s">
        <v>289</v>
      </c>
      <c r="C480" s="10" t="s">
        <v>142</v>
      </c>
      <c r="D480" s="15">
        <f>D481</f>
        <v>384831</v>
      </c>
      <c r="E480" s="15">
        <f>E481</f>
        <v>769162</v>
      </c>
    </row>
    <row r="481" spans="1:5" s="2" customFormat="1" ht="47.25">
      <c r="A481" s="4" t="s">
        <v>135</v>
      </c>
      <c r="B481" s="11" t="s">
        <v>289</v>
      </c>
      <c r="C481" s="10" t="s">
        <v>143</v>
      </c>
      <c r="D481" s="15">
        <v>384831</v>
      </c>
      <c r="E481" s="15">
        <v>769162</v>
      </c>
    </row>
    <row r="482" spans="1:5" s="3" customFormat="1" ht="15.75">
      <c r="A482" s="12" t="s">
        <v>200</v>
      </c>
      <c r="B482" s="11" t="s">
        <v>170</v>
      </c>
      <c r="C482" s="11"/>
      <c r="D482" s="15">
        <f>SUM(D483,D486)</f>
        <v>10000000</v>
      </c>
      <c r="E482" s="15">
        <f>SUM(E483,E486)</f>
        <v>10000000</v>
      </c>
    </row>
    <row r="483" spans="1:5" ht="15.75">
      <c r="A483" s="12" t="s">
        <v>173</v>
      </c>
      <c r="B483" s="11" t="s">
        <v>227</v>
      </c>
      <c r="C483" s="11"/>
      <c r="D483" s="15">
        <f>D484</f>
        <v>7200000</v>
      </c>
      <c r="E483" s="15">
        <f>E484</f>
        <v>7200000</v>
      </c>
    </row>
    <row r="484" spans="1:5" s="2" customFormat="1" ht="15.75">
      <c r="A484" s="4" t="s">
        <v>138</v>
      </c>
      <c r="B484" s="11" t="s">
        <v>227</v>
      </c>
      <c r="C484" s="11">
        <v>800</v>
      </c>
      <c r="D484" s="15">
        <f>D485</f>
        <v>7200000</v>
      </c>
      <c r="E484" s="15">
        <f>E485</f>
        <v>7200000</v>
      </c>
    </row>
    <row r="485" spans="1:5" ht="15.75">
      <c r="A485" s="12" t="s">
        <v>199</v>
      </c>
      <c r="B485" s="11" t="s">
        <v>227</v>
      </c>
      <c r="C485" s="11">
        <v>870</v>
      </c>
      <c r="D485" s="15">
        <v>7200000</v>
      </c>
      <c r="E485" s="15">
        <v>7200000</v>
      </c>
    </row>
    <row r="486" spans="1:5" ht="47.25">
      <c r="A486" s="12" t="s">
        <v>277</v>
      </c>
      <c r="B486" s="11" t="s">
        <v>276</v>
      </c>
      <c r="C486" s="11"/>
      <c r="D486" s="15">
        <f>D487</f>
        <v>2800000</v>
      </c>
      <c r="E486" s="15">
        <f>E487</f>
        <v>2800000</v>
      </c>
    </row>
    <row r="487" spans="1:5" s="2" customFormat="1" ht="15.75">
      <c r="A487" s="4" t="s">
        <v>138</v>
      </c>
      <c r="B487" s="11" t="s">
        <v>276</v>
      </c>
      <c r="C487" s="11">
        <v>800</v>
      </c>
      <c r="D487" s="15">
        <f>D488</f>
        <v>2800000</v>
      </c>
      <c r="E487" s="15">
        <f>E488</f>
        <v>2800000</v>
      </c>
    </row>
    <row r="488" spans="1:5" ht="15.75">
      <c r="A488" s="12" t="s">
        <v>199</v>
      </c>
      <c r="B488" s="11" t="s">
        <v>276</v>
      </c>
      <c r="C488" s="11">
        <v>870</v>
      </c>
      <c r="D488" s="15">
        <v>2800000</v>
      </c>
      <c r="E488" s="15">
        <v>2800000</v>
      </c>
    </row>
    <row r="489" spans="1:5" s="3" customFormat="1" ht="47.25">
      <c r="A489" s="12" t="s">
        <v>174</v>
      </c>
      <c r="B489" s="11" t="s">
        <v>150</v>
      </c>
      <c r="C489" s="11"/>
      <c r="D489" s="15">
        <f>SUM(D490,D493,D496,D499,D502,D505,D508,D511)</f>
        <v>145107000</v>
      </c>
      <c r="E489" s="15">
        <f>SUM(E490,E493,E496,E499,E502,E505,E508,E511)</f>
        <v>102400000</v>
      </c>
    </row>
    <row r="490" spans="1:5" ht="63">
      <c r="A490" s="12" t="s">
        <v>176</v>
      </c>
      <c r="B490" s="11" t="s">
        <v>228</v>
      </c>
      <c r="C490" s="11"/>
      <c r="D490" s="15">
        <f>D491</f>
        <v>500000</v>
      </c>
      <c r="E490" s="15">
        <f>E491</f>
        <v>500000</v>
      </c>
    </row>
    <row r="491" spans="1:5" s="2" customFormat="1" ht="31.5">
      <c r="A491" s="4" t="s">
        <v>134</v>
      </c>
      <c r="B491" s="11" t="s">
        <v>228</v>
      </c>
      <c r="C491" s="11">
        <v>200</v>
      </c>
      <c r="D491" s="15">
        <f>D492</f>
        <v>500000</v>
      </c>
      <c r="E491" s="15">
        <f>E492</f>
        <v>500000</v>
      </c>
    </row>
    <row r="492" spans="1:5" s="2" customFormat="1" ht="47.25">
      <c r="A492" s="4" t="s">
        <v>135</v>
      </c>
      <c r="B492" s="11" t="s">
        <v>228</v>
      </c>
      <c r="C492" s="11">
        <v>240</v>
      </c>
      <c r="D492" s="15">
        <v>500000</v>
      </c>
      <c r="E492" s="15">
        <v>500000</v>
      </c>
    </row>
    <row r="493" spans="1:5" ht="47.25">
      <c r="A493" s="12" t="s">
        <v>177</v>
      </c>
      <c r="B493" s="11" t="s">
        <v>229</v>
      </c>
      <c r="C493" s="11"/>
      <c r="D493" s="15">
        <f>D494</f>
        <v>8050000</v>
      </c>
      <c r="E493" s="15">
        <f>E494</f>
        <v>8050000</v>
      </c>
    </row>
    <row r="494" spans="1:5" s="2" customFormat="1" ht="31.5">
      <c r="A494" s="4" t="s">
        <v>134</v>
      </c>
      <c r="B494" s="11" t="s">
        <v>229</v>
      </c>
      <c r="C494" s="11">
        <v>200</v>
      </c>
      <c r="D494" s="15">
        <f>D495</f>
        <v>8050000</v>
      </c>
      <c r="E494" s="15">
        <f>E495</f>
        <v>8050000</v>
      </c>
    </row>
    <row r="495" spans="1:5" s="2" customFormat="1" ht="47.25">
      <c r="A495" s="4" t="s">
        <v>135</v>
      </c>
      <c r="B495" s="11" t="s">
        <v>229</v>
      </c>
      <c r="C495" s="11">
        <v>240</v>
      </c>
      <c r="D495" s="15">
        <v>8050000</v>
      </c>
      <c r="E495" s="15">
        <v>8050000</v>
      </c>
    </row>
    <row r="496" spans="1:5" ht="15.75">
      <c r="A496" s="12" t="s">
        <v>178</v>
      </c>
      <c r="B496" s="11" t="s">
        <v>234</v>
      </c>
      <c r="C496" s="11"/>
      <c r="D496" s="15">
        <f>D497</f>
        <v>15000000</v>
      </c>
      <c r="E496" s="15">
        <f>E497</f>
        <v>15000000</v>
      </c>
    </row>
    <row r="497" spans="1:5" ht="31.5">
      <c r="A497" s="12" t="s">
        <v>202</v>
      </c>
      <c r="B497" s="11" t="s">
        <v>234</v>
      </c>
      <c r="C497" s="11">
        <v>700</v>
      </c>
      <c r="D497" s="15">
        <f>D498</f>
        <v>15000000</v>
      </c>
      <c r="E497" s="15">
        <f>E498</f>
        <v>15000000</v>
      </c>
    </row>
    <row r="498" spans="1:5" ht="15.75">
      <c r="A498" s="12" t="s">
        <v>203</v>
      </c>
      <c r="B498" s="11" t="s">
        <v>234</v>
      </c>
      <c r="C498" s="11">
        <v>730</v>
      </c>
      <c r="D498" s="15">
        <v>15000000</v>
      </c>
      <c r="E498" s="15">
        <v>15000000</v>
      </c>
    </row>
    <row r="499" spans="1:5" ht="78.75">
      <c r="A499" s="12" t="s">
        <v>179</v>
      </c>
      <c r="B499" s="11" t="s">
        <v>231</v>
      </c>
      <c r="C499" s="11"/>
      <c r="D499" s="15">
        <f>D500</f>
        <v>42707000</v>
      </c>
      <c r="E499" s="15">
        <f>E500</f>
        <v>0</v>
      </c>
    </row>
    <row r="500" spans="1:5" s="2" customFormat="1" ht="15.75">
      <c r="A500" s="4" t="s">
        <v>138</v>
      </c>
      <c r="B500" s="11" t="s">
        <v>231</v>
      </c>
      <c r="C500" s="11">
        <v>800</v>
      </c>
      <c r="D500" s="15">
        <f>D501</f>
        <v>42707000</v>
      </c>
      <c r="E500" s="15">
        <f>E501</f>
        <v>0</v>
      </c>
    </row>
    <row r="501" spans="1:5" ht="63">
      <c r="A501" s="12" t="s">
        <v>204</v>
      </c>
      <c r="B501" s="11" t="s">
        <v>231</v>
      </c>
      <c r="C501" s="11">
        <v>840</v>
      </c>
      <c r="D501" s="15">
        <v>42707000</v>
      </c>
      <c r="E501" s="15"/>
    </row>
    <row r="502" spans="1:5" ht="15.75">
      <c r="A502" s="12" t="s">
        <v>180</v>
      </c>
      <c r="B502" s="11" t="s">
        <v>232</v>
      </c>
      <c r="C502" s="11"/>
      <c r="D502" s="15">
        <f>D503</f>
        <v>3000000</v>
      </c>
      <c r="E502" s="15">
        <f>E503</f>
        <v>3000000</v>
      </c>
    </row>
    <row r="503" spans="1:5" s="2" customFormat="1" ht="31.5">
      <c r="A503" s="4" t="s">
        <v>134</v>
      </c>
      <c r="B503" s="11" t="s">
        <v>232</v>
      </c>
      <c r="C503" s="11">
        <v>200</v>
      </c>
      <c r="D503" s="15">
        <f>D504</f>
        <v>3000000</v>
      </c>
      <c r="E503" s="15">
        <f>E504</f>
        <v>3000000</v>
      </c>
    </row>
    <row r="504" spans="1:5" s="2" customFormat="1" ht="47.25">
      <c r="A504" s="4" t="s">
        <v>135</v>
      </c>
      <c r="B504" s="11" t="s">
        <v>232</v>
      </c>
      <c r="C504" s="11">
        <v>240</v>
      </c>
      <c r="D504" s="15">
        <v>3000000</v>
      </c>
      <c r="E504" s="15">
        <v>3000000</v>
      </c>
    </row>
    <row r="505" spans="1:5" ht="21" customHeight="1">
      <c r="A505" s="12" t="s">
        <v>181</v>
      </c>
      <c r="B505" s="11" t="s">
        <v>233</v>
      </c>
      <c r="C505" s="11"/>
      <c r="D505" s="15">
        <f>D506</f>
        <v>75000000</v>
      </c>
      <c r="E505" s="15">
        <f>E506</f>
        <v>75000000</v>
      </c>
    </row>
    <row r="506" spans="1:5" s="2" customFormat="1" ht="15.75">
      <c r="A506" s="4" t="s">
        <v>138</v>
      </c>
      <c r="B506" s="11" t="s">
        <v>233</v>
      </c>
      <c r="C506" s="11">
        <v>800</v>
      </c>
      <c r="D506" s="15">
        <f>D507</f>
        <v>75000000</v>
      </c>
      <c r="E506" s="15">
        <f>E507</f>
        <v>75000000</v>
      </c>
    </row>
    <row r="507" spans="1:5" s="2" customFormat="1" ht="47.25">
      <c r="A507" s="12" t="s">
        <v>147</v>
      </c>
      <c r="B507" s="11" t="s">
        <v>233</v>
      </c>
      <c r="C507" s="11">
        <v>810</v>
      </c>
      <c r="D507" s="15">
        <v>75000000</v>
      </c>
      <c r="E507" s="15">
        <v>75000000</v>
      </c>
    </row>
    <row r="508" spans="1:5" ht="63">
      <c r="A508" s="12" t="s">
        <v>348</v>
      </c>
      <c r="B508" s="11" t="s">
        <v>230</v>
      </c>
      <c r="C508" s="11"/>
      <c r="D508" s="15">
        <f>D509</f>
        <v>150000</v>
      </c>
      <c r="E508" s="15">
        <f>E509</f>
        <v>150000</v>
      </c>
    </row>
    <row r="509" spans="1:5" s="2" customFormat="1" ht="47.25">
      <c r="A509" s="12" t="s">
        <v>130</v>
      </c>
      <c r="B509" s="11" t="s">
        <v>230</v>
      </c>
      <c r="C509" s="11">
        <v>600</v>
      </c>
      <c r="D509" s="15">
        <f>D510</f>
        <v>150000</v>
      </c>
      <c r="E509" s="15">
        <f>E510</f>
        <v>150000</v>
      </c>
    </row>
    <row r="510" spans="1:5" s="2" customFormat="1" ht="47.25">
      <c r="A510" s="12" t="s">
        <v>131</v>
      </c>
      <c r="B510" s="11" t="s">
        <v>230</v>
      </c>
      <c r="C510" s="11">
        <v>630</v>
      </c>
      <c r="D510" s="15">
        <v>150000</v>
      </c>
      <c r="E510" s="15">
        <v>150000</v>
      </c>
    </row>
    <row r="511" spans="1:5" s="2" customFormat="1" ht="31.5">
      <c r="A511" s="12" t="s">
        <v>349</v>
      </c>
      <c r="B511" s="11" t="s">
        <v>319</v>
      </c>
      <c r="C511" s="11"/>
      <c r="D511" s="15">
        <f>D512</f>
        <v>700000</v>
      </c>
      <c r="E511" s="15">
        <f>E512</f>
        <v>700000</v>
      </c>
    </row>
    <row r="512" spans="1:5" s="2" customFormat="1" ht="47.25">
      <c r="A512" s="12" t="s">
        <v>130</v>
      </c>
      <c r="B512" s="11" t="s">
        <v>319</v>
      </c>
      <c r="C512" s="11">
        <v>600</v>
      </c>
      <c r="D512" s="15">
        <f>D513</f>
        <v>700000</v>
      </c>
      <c r="E512" s="15">
        <f>E513</f>
        <v>700000</v>
      </c>
    </row>
    <row r="513" spans="1:5" s="2" customFormat="1" ht="47.25">
      <c r="A513" s="12" t="s">
        <v>131</v>
      </c>
      <c r="B513" s="11" t="s">
        <v>319</v>
      </c>
      <c r="C513" s="11">
        <v>630</v>
      </c>
      <c r="D513" s="15">
        <v>700000</v>
      </c>
      <c r="E513" s="15">
        <v>700000</v>
      </c>
    </row>
    <row r="514" spans="1:5" s="3" customFormat="1" ht="47.25">
      <c r="A514" s="12" t="s">
        <v>291</v>
      </c>
      <c r="B514" s="11" t="s">
        <v>290</v>
      </c>
      <c r="C514" s="11"/>
      <c r="D514" s="15">
        <f>SUM(D515,D518)</f>
        <v>66171</v>
      </c>
      <c r="E514" s="15">
        <f>SUM(E515,E518)</f>
        <v>270</v>
      </c>
    </row>
    <row r="515" spans="1:5" s="2" customFormat="1" ht="63">
      <c r="A515" s="12" t="s">
        <v>293</v>
      </c>
      <c r="B515" s="11" t="s">
        <v>292</v>
      </c>
      <c r="C515" s="11"/>
      <c r="D515" s="15">
        <f>D516</f>
        <v>270</v>
      </c>
      <c r="E515" s="15">
        <f>E516</f>
        <v>270</v>
      </c>
    </row>
    <row r="516" spans="1:5" s="2" customFormat="1" ht="31.5">
      <c r="A516" s="4" t="s">
        <v>134</v>
      </c>
      <c r="B516" s="11" t="s">
        <v>292</v>
      </c>
      <c r="C516" s="11">
        <v>200</v>
      </c>
      <c r="D516" s="15">
        <f>D517</f>
        <v>270</v>
      </c>
      <c r="E516" s="15">
        <f>E517</f>
        <v>270</v>
      </c>
    </row>
    <row r="517" spans="1:5" s="2" customFormat="1" ht="47.25">
      <c r="A517" s="4" t="s">
        <v>135</v>
      </c>
      <c r="B517" s="11" t="s">
        <v>292</v>
      </c>
      <c r="C517" s="11">
        <v>240</v>
      </c>
      <c r="D517" s="15">
        <v>270</v>
      </c>
      <c r="E517" s="15">
        <v>270</v>
      </c>
    </row>
    <row r="518" spans="1:5" s="2" customFormat="1" ht="63">
      <c r="A518" s="12" t="s">
        <v>401</v>
      </c>
      <c r="B518" s="11" t="s">
        <v>402</v>
      </c>
      <c r="C518" s="10"/>
      <c r="D518" s="15">
        <f>D519</f>
        <v>65901</v>
      </c>
      <c r="E518" s="15">
        <f>E519</f>
        <v>0</v>
      </c>
    </row>
    <row r="519" spans="1:5" s="2" customFormat="1" ht="31.5">
      <c r="A519" s="4" t="s">
        <v>134</v>
      </c>
      <c r="B519" s="11" t="s">
        <v>402</v>
      </c>
      <c r="C519" s="10" t="s">
        <v>142</v>
      </c>
      <c r="D519" s="15">
        <f>D520</f>
        <v>65901</v>
      </c>
      <c r="E519" s="15">
        <f>E520</f>
        <v>0</v>
      </c>
    </row>
    <row r="520" spans="1:5" s="2" customFormat="1" ht="47.25">
      <c r="A520" s="4" t="s">
        <v>135</v>
      </c>
      <c r="B520" s="11" t="s">
        <v>402</v>
      </c>
      <c r="C520" s="10" t="s">
        <v>143</v>
      </c>
      <c r="D520" s="15">
        <v>65901</v>
      </c>
      <c r="E520" s="15"/>
    </row>
    <row r="521" spans="1:5" s="3" customFormat="1" ht="15.75">
      <c r="A521" s="12" t="s">
        <v>175</v>
      </c>
      <c r="B521" s="11" t="s">
        <v>151</v>
      </c>
      <c r="C521" s="11"/>
      <c r="D521" s="15">
        <f>SUM(D522,D525,D528,D531,D534)</f>
        <v>60495000</v>
      </c>
      <c r="E521" s="15">
        <f>SUM(E522,E525,E528,E531,E534)</f>
        <v>60495000</v>
      </c>
    </row>
    <row r="522" spans="1:5" s="33" customFormat="1" ht="63">
      <c r="A522" s="12" t="s">
        <v>254</v>
      </c>
      <c r="B522" s="11" t="s">
        <v>295</v>
      </c>
      <c r="C522" s="11"/>
      <c r="D522" s="15">
        <f>D523</f>
        <v>7595000</v>
      </c>
      <c r="E522" s="15">
        <f>E523</f>
        <v>7595000</v>
      </c>
    </row>
    <row r="523" spans="1:5" s="2" customFormat="1" ht="15.75">
      <c r="A523" s="4" t="s">
        <v>138</v>
      </c>
      <c r="B523" s="11" t="s">
        <v>295</v>
      </c>
      <c r="C523" s="11">
        <v>800</v>
      </c>
      <c r="D523" s="15">
        <f>D524</f>
        <v>7595000</v>
      </c>
      <c r="E523" s="15">
        <f>E524</f>
        <v>7595000</v>
      </c>
    </row>
    <row r="524" spans="1:5" s="2" customFormat="1" ht="15.75">
      <c r="A524" s="12" t="s">
        <v>198</v>
      </c>
      <c r="B524" s="11" t="s">
        <v>295</v>
      </c>
      <c r="C524" s="11">
        <v>880</v>
      </c>
      <c r="D524" s="15">
        <v>7595000</v>
      </c>
      <c r="E524" s="15">
        <v>7595000</v>
      </c>
    </row>
    <row r="525" spans="1:5" ht="47.25">
      <c r="A525" s="12" t="s">
        <v>410</v>
      </c>
      <c r="B525" s="11" t="s">
        <v>296</v>
      </c>
      <c r="C525" s="11"/>
      <c r="D525" s="15">
        <f>D526</f>
        <v>43000000</v>
      </c>
      <c r="E525" s="15">
        <f>E526</f>
        <v>43000000</v>
      </c>
    </row>
    <row r="526" spans="1:5" s="2" customFormat="1" ht="15.75">
      <c r="A526" s="4" t="s">
        <v>138</v>
      </c>
      <c r="B526" s="11" t="s">
        <v>296</v>
      </c>
      <c r="C526" s="11">
        <v>800</v>
      </c>
      <c r="D526" s="15">
        <f>D527</f>
        <v>43000000</v>
      </c>
      <c r="E526" s="15">
        <f>E527</f>
        <v>43000000</v>
      </c>
    </row>
    <row r="527" spans="1:5" s="2" customFormat="1" ht="15.75">
      <c r="A527" s="12" t="s">
        <v>198</v>
      </c>
      <c r="B527" s="11" t="s">
        <v>296</v>
      </c>
      <c r="C527" s="11">
        <v>880</v>
      </c>
      <c r="D527" s="15">
        <v>43000000</v>
      </c>
      <c r="E527" s="15">
        <v>43000000</v>
      </c>
    </row>
    <row r="528" spans="1:5" ht="47.25">
      <c r="A528" s="12" t="s">
        <v>182</v>
      </c>
      <c r="B528" s="11" t="s">
        <v>297</v>
      </c>
      <c r="C528" s="11"/>
      <c r="D528" s="15">
        <f>D529</f>
        <v>9000000</v>
      </c>
      <c r="E528" s="15">
        <f>E529</f>
        <v>9000000</v>
      </c>
    </row>
    <row r="529" spans="1:5" s="2" customFormat="1" ht="15.75">
      <c r="A529" s="4" t="s">
        <v>138</v>
      </c>
      <c r="B529" s="11" t="s">
        <v>297</v>
      </c>
      <c r="C529" s="11">
        <v>800</v>
      </c>
      <c r="D529" s="15">
        <f>D530</f>
        <v>9000000</v>
      </c>
      <c r="E529" s="15">
        <f>E530</f>
        <v>9000000</v>
      </c>
    </row>
    <row r="530" spans="1:5" s="2" customFormat="1" ht="15.75">
      <c r="A530" s="12" t="s">
        <v>198</v>
      </c>
      <c r="B530" s="11" t="s">
        <v>297</v>
      </c>
      <c r="C530" s="11">
        <v>880</v>
      </c>
      <c r="D530" s="15">
        <v>9000000</v>
      </c>
      <c r="E530" s="15">
        <v>9000000</v>
      </c>
    </row>
    <row r="531" spans="1:5" ht="78.75">
      <c r="A531" s="12" t="s">
        <v>183</v>
      </c>
      <c r="B531" s="11" t="s">
        <v>298</v>
      </c>
      <c r="C531" s="11"/>
      <c r="D531" s="15">
        <f>D532</f>
        <v>500000</v>
      </c>
      <c r="E531" s="15">
        <f>E532</f>
        <v>500000</v>
      </c>
    </row>
    <row r="532" spans="1:5" s="2" customFormat="1" ht="15.75">
      <c r="A532" s="4" t="s">
        <v>138</v>
      </c>
      <c r="B532" s="11" t="s">
        <v>298</v>
      </c>
      <c r="C532" s="11">
        <v>800</v>
      </c>
      <c r="D532" s="15">
        <f>D533</f>
        <v>500000</v>
      </c>
      <c r="E532" s="15">
        <f>E533</f>
        <v>500000</v>
      </c>
    </row>
    <row r="533" spans="1:5" s="2" customFormat="1" ht="15.75">
      <c r="A533" s="12" t="s">
        <v>198</v>
      </c>
      <c r="B533" s="11" t="s">
        <v>298</v>
      </c>
      <c r="C533" s="11">
        <v>880</v>
      </c>
      <c r="D533" s="15">
        <v>500000</v>
      </c>
      <c r="E533" s="15">
        <v>500000</v>
      </c>
    </row>
    <row r="534" spans="1:5" ht="31.5">
      <c r="A534" s="12" t="s">
        <v>184</v>
      </c>
      <c r="B534" s="11" t="s">
        <v>299</v>
      </c>
      <c r="C534" s="11"/>
      <c r="D534" s="15">
        <f>D535</f>
        <v>400000</v>
      </c>
      <c r="E534" s="15">
        <f>E535</f>
        <v>400000</v>
      </c>
    </row>
    <row r="535" spans="1:5" s="2" customFormat="1" ht="15.75">
      <c r="A535" s="4" t="s">
        <v>138</v>
      </c>
      <c r="B535" s="11" t="s">
        <v>299</v>
      </c>
      <c r="C535" s="11">
        <v>800</v>
      </c>
      <c r="D535" s="15">
        <f>D536</f>
        <v>400000</v>
      </c>
      <c r="E535" s="15">
        <f>E536</f>
        <v>400000</v>
      </c>
    </row>
    <row r="536" spans="1:5" s="2" customFormat="1" ht="15.75">
      <c r="A536" s="12" t="s">
        <v>198</v>
      </c>
      <c r="B536" s="11" t="s">
        <v>299</v>
      </c>
      <c r="C536" s="11">
        <v>880</v>
      </c>
      <c r="D536" s="15">
        <v>400000</v>
      </c>
      <c r="E536" s="15">
        <v>400000</v>
      </c>
    </row>
    <row r="537" spans="1:5" s="32" customFormat="1" ht="16.5">
      <c r="A537" s="35" t="s">
        <v>201</v>
      </c>
      <c r="B537" s="30"/>
      <c r="C537" s="30"/>
      <c r="D537" s="31">
        <f>SUM(D7,D90,D146,D153,D167,D269,D285,D298,D308,D354,D361,D389,D413,D435,D439)</f>
        <v>3533219458</v>
      </c>
      <c r="E537" s="31">
        <f>SUM(E7,E90,E146,E153,E167,E269,E285,E298,E308,E354,E361,E389,E413,E435,E439)</f>
        <v>3554359194</v>
      </c>
    </row>
  </sheetData>
  <sheetProtection/>
  <mergeCells count="2">
    <mergeCell ref="D1:E1"/>
    <mergeCell ref="A3:E3"/>
  </mergeCells>
  <printOptions/>
  <pageMargins left="0.69" right="0.33" top="0.53" bottom="0.38" header="0.17" footer="0.16"/>
  <pageSetup firstPageNumber="85" useFirstPageNumber="1" fitToHeight="0" fitToWidth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2014-12-04T07:20:03Z</cp:lastPrinted>
  <dcterms:created xsi:type="dcterms:W3CDTF">2014-07-22T10:08:58Z</dcterms:created>
  <dcterms:modified xsi:type="dcterms:W3CDTF">2014-12-11T07:19:46Z</dcterms:modified>
  <cp:category/>
  <cp:version/>
  <cp:contentType/>
  <cp:contentStatus/>
</cp:coreProperties>
</file>